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autoCompressPictures="0"/>
  <mc:AlternateContent xmlns:mc="http://schemas.openxmlformats.org/markup-compatibility/2006">
    <mc:Choice Requires="x15">
      <x15ac:absPath xmlns:x15ac="http://schemas.microsoft.com/office/spreadsheetml/2010/11/ac" url="G:\Julie\IHS Index\"/>
    </mc:Choice>
  </mc:AlternateContent>
  <xr:revisionPtr revIDLastSave="0" documentId="8_{FC49D135-210B-4CF9-BF15-3A0FB55CC150}" xr6:coauthVersionLast="40" xr6:coauthVersionMax="40" xr10:uidLastSave="{00000000-0000-0000-0000-000000000000}"/>
  <bookViews>
    <workbookView xWindow="0" yWindow="0" windowWidth="21570" windowHeight="8760" firstSheet="10" activeTab="15" xr2:uid="{00000000-000D-0000-FFFF-FFFF00000000}"/>
  </bookViews>
  <sheets>
    <sheet name="Instructions" sheetId="10" r:id="rId1"/>
    <sheet name="Score List" sheetId="28" state="hidden" r:id="rId2"/>
    <sheet name="Sheet1" sheetId="48" state="hidden" r:id="rId3"/>
    <sheet name="Sample Metrics" sheetId="50" r:id="rId4"/>
    <sheet name="Item 1.1" sheetId="1" r:id="rId5"/>
    <sheet name="Item 1.2" sheetId="4" r:id="rId6"/>
    <sheet name="Item 1.3" sheetId="13" r:id="rId7"/>
    <sheet name="Item 1.4" sheetId="25" r:id="rId8"/>
    <sheet name="Item 1.5" sheetId="27" r:id="rId9"/>
    <sheet name="Item 2.1" sheetId="12" r:id="rId10"/>
    <sheet name="Item 2.2" sheetId="18" r:id="rId11"/>
    <sheet name="Item 2.3" sheetId="19" r:id="rId12"/>
    <sheet name="Item 2.4" sheetId="20" r:id="rId13"/>
    <sheet name="Item 2.5" sheetId="21" r:id="rId14"/>
    <sheet name="Item 2.6" sheetId="49" r:id="rId15"/>
    <sheet name="Item 2.7" sheetId="22" r:id="rId16"/>
    <sheet name="Item 3.1" sheetId="6" r:id="rId17"/>
    <sheet name="Item 3.2" sheetId="7" r:id="rId18"/>
    <sheet name="Item 3.3" sheetId="14" r:id="rId19"/>
    <sheet name="Item 3.4" sheetId="24" r:id="rId20"/>
    <sheet name="Item 3.5" sheetId="26" r:id="rId21"/>
    <sheet name="Item 3.6" sheetId="15" r:id="rId22"/>
    <sheet name="Summary Scores" sheetId="11" r:id="rId23"/>
  </sheets>
  <definedNames>
    <definedName name="_GoBack" localSheetId="3">'Sample Metrics'!#REF!</definedName>
    <definedName name="_xlnm.Print_Area" localSheetId="20">'Item 3.5'!$A$1:$I$70</definedName>
    <definedName name="_xlnm.Print_Area" localSheetId="22">'Summary Scores'!$A$1:$J$52</definedName>
    <definedName name="VALIDANSWER">'Score List'!$C$1:$C$5</definedName>
    <definedName name="VALIDANSWERS">'Score List'!$C$1:$C$6</definedName>
    <definedName name="ValidScores">'Score List'!$A$1:$A$11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5" i="26" l="1"/>
  <c r="B54" i="26"/>
  <c r="B12" i="14"/>
  <c r="A51" i="11"/>
  <c r="A49" i="11"/>
  <c r="A48" i="11"/>
  <c r="A47" i="11"/>
  <c r="A46" i="11"/>
  <c r="A45" i="11"/>
  <c r="A44" i="11"/>
  <c r="A43" i="11"/>
  <c r="A42" i="11"/>
  <c r="A41" i="11"/>
  <c r="A40" i="11"/>
  <c r="A39" i="11"/>
  <c r="A38" i="11"/>
  <c r="A37" i="11"/>
  <c r="A36" i="11"/>
  <c r="B32" i="7"/>
  <c r="B31" i="7"/>
  <c r="B15" i="7"/>
  <c r="B16" i="7"/>
  <c r="B35" i="27"/>
  <c r="F31" i="11"/>
  <c r="F23" i="11"/>
  <c r="F14" i="11"/>
  <c r="B14" i="49"/>
  <c r="B14" i="21"/>
  <c r="B16" i="22"/>
  <c r="B19" i="21"/>
  <c r="A50" i="11"/>
  <c r="A35" i="11"/>
  <c r="A34" i="11"/>
  <c r="B20" i="21"/>
  <c r="B18" i="21"/>
  <c r="B17" i="21"/>
  <c r="B16" i="21"/>
  <c r="B15" i="21"/>
  <c r="B13" i="21"/>
  <c r="B12" i="21"/>
  <c r="B11" i="21"/>
  <c r="B10" i="21"/>
  <c r="B26" i="1"/>
  <c r="B25" i="1"/>
  <c r="B24" i="1"/>
  <c r="B23" i="1"/>
  <c r="B22" i="1"/>
  <c r="B21" i="1"/>
  <c r="B20" i="1"/>
  <c r="B19" i="1"/>
  <c r="B18" i="1"/>
  <c r="B17" i="1"/>
  <c r="B16" i="1"/>
  <c r="B15" i="1"/>
  <c r="B14" i="1"/>
  <c r="B13" i="1"/>
  <c r="B12" i="1"/>
  <c r="B11" i="1"/>
  <c r="B10" i="1"/>
  <c r="B20" i="4"/>
  <c r="B19" i="4"/>
  <c r="B18" i="4"/>
  <c r="B17" i="4"/>
  <c r="B16" i="4"/>
  <c r="B15" i="4"/>
  <c r="B14" i="4"/>
  <c r="B13" i="4"/>
  <c r="B12" i="4"/>
  <c r="B11" i="4"/>
  <c r="B10" i="4"/>
  <c r="B18" i="6"/>
  <c r="B17" i="6"/>
  <c r="B16" i="6"/>
  <c r="B15" i="6"/>
  <c r="B14" i="6"/>
  <c r="B13" i="6"/>
  <c r="B12" i="6"/>
  <c r="B11" i="6"/>
  <c r="B10" i="6"/>
  <c r="B14" i="7"/>
  <c r="B13" i="7"/>
  <c r="B12" i="7"/>
  <c r="B11" i="7"/>
  <c r="B19" i="12"/>
  <c r="B18" i="12"/>
  <c r="B17" i="12"/>
  <c r="B16" i="12"/>
  <c r="B15" i="12"/>
  <c r="B14" i="12"/>
  <c r="B13" i="12"/>
  <c r="B12" i="12"/>
  <c r="B11" i="12"/>
  <c r="B10" i="12"/>
  <c r="B22" i="13"/>
  <c r="B21" i="13"/>
  <c r="B20" i="13"/>
  <c r="B19" i="13"/>
  <c r="B18" i="13"/>
  <c r="B17" i="13"/>
  <c r="B16" i="13"/>
  <c r="B15" i="13"/>
  <c r="B14" i="13"/>
  <c r="B13" i="13"/>
  <c r="B12" i="13"/>
  <c r="B11" i="13"/>
  <c r="B10" i="13"/>
  <c r="B17" i="14"/>
  <c r="B16" i="14"/>
  <c r="B15" i="14"/>
  <c r="B14" i="14"/>
  <c r="B13" i="14"/>
  <c r="B11" i="14"/>
  <c r="B10" i="14"/>
  <c r="B19" i="15"/>
  <c r="B18" i="15"/>
  <c r="B17" i="15"/>
  <c r="B16" i="15"/>
  <c r="B15" i="15"/>
  <c r="B14" i="15"/>
  <c r="B13" i="15"/>
  <c r="B12" i="15"/>
  <c r="B11" i="15"/>
  <c r="B10" i="15"/>
  <c r="B22" i="18"/>
  <c r="B21" i="18"/>
  <c r="B20" i="18"/>
  <c r="B19" i="18"/>
  <c r="B18" i="18"/>
  <c r="B17" i="18"/>
  <c r="B16" i="18"/>
  <c r="B15" i="18"/>
  <c r="B14" i="18"/>
  <c r="B13" i="18"/>
  <c r="B12" i="18"/>
  <c r="B11" i="18"/>
  <c r="B10" i="18"/>
  <c r="B21" i="19"/>
  <c r="B20" i="19"/>
  <c r="B19" i="19"/>
  <c r="B18" i="19"/>
  <c r="B17" i="19"/>
  <c r="B16" i="19"/>
  <c r="B15" i="19"/>
  <c r="B14" i="19"/>
  <c r="B13" i="19"/>
  <c r="B12" i="19"/>
  <c r="B11" i="19"/>
  <c r="B10" i="19"/>
  <c r="B19" i="20"/>
  <c r="B18" i="20"/>
  <c r="B17" i="20"/>
  <c r="B16" i="20"/>
  <c r="B15" i="20"/>
  <c r="B14" i="20"/>
  <c r="B13" i="20"/>
  <c r="B12" i="20"/>
  <c r="B11" i="20"/>
  <c r="B10" i="20"/>
  <c r="B23" i="49"/>
  <c r="B22" i="49"/>
  <c r="B21" i="49"/>
  <c r="B20" i="49"/>
  <c r="B19" i="49"/>
  <c r="B18" i="49"/>
  <c r="B17" i="49"/>
  <c r="B16" i="49"/>
  <c r="B15" i="49"/>
  <c r="B13" i="49"/>
  <c r="B12" i="49"/>
  <c r="B11" i="49"/>
  <c r="B10" i="49"/>
  <c r="B29" i="22"/>
  <c r="B28" i="22"/>
  <c r="B27" i="22"/>
  <c r="B26" i="22"/>
  <c r="B25" i="22"/>
  <c r="B24" i="22"/>
  <c r="B23" i="22"/>
  <c r="B22" i="22"/>
  <c r="B21" i="22"/>
  <c r="B20" i="22"/>
  <c r="B19" i="22"/>
  <c r="B18" i="22"/>
  <c r="B17" i="22"/>
  <c r="B15" i="22"/>
  <c r="B14" i="22"/>
  <c r="B13" i="22"/>
  <c r="B12" i="22"/>
  <c r="B11" i="22"/>
  <c r="B10" i="22"/>
  <c r="B22" i="24"/>
  <c r="B21" i="24"/>
  <c r="B20" i="24"/>
  <c r="B19" i="24"/>
  <c r="B18" i="24"/>
  <c r="B17" i="24"/>
  <c r="B16" i="24"/>
  <c r="B15" i="24"/>
  <c r="B14" i="24"/>
  <c r="B13" i="24"/>
  <c r="B12" i="24"/>
  <c r="B11" i="24"/>
  <c r="B10" i="24"/>
  <c r="B18" i="25"/>
  <c r="B17" i="25"/>
  <c r="B16" i="25"/>
  <c r="B15" i="25"/>
  <c r="B14" i="25"/>
  <c r="B13" i="25"/>
  <c r="B12" i="25"/>
  <c r="B11" i="25"/>
  <c r="B10" i="25"/>
  <c r="B28" i="26"/>
  <c r="B29" i="26"/>
  <c r="B27" i="26"/>
  <c r="B26" i="26"/>
  <c r="B25" i="26"/>
  <c r="B24" i="26"/>
  <c r="B23" i="26"/>
  <c r="B22" i="26"/>
  <c r="B21" i="26"/>
  <c r="B20" i="26"/>
  <c r="B19" i="26"/>
  <c r="B18" i="26"/>
  <c r="B16" i="26"/>
  <c r="B15" i="26"/>
  <c r="B14" i="26"/>
  <c r="B13" i="26"/>
  <c r="B12" i="26"/>
  <c r="B11" i="26"/>
  <c r="B10" i="26"/>
  <c r="B11" i="27"/>
  <c r="B18" i="27"/>
  <c r="B17" i="27"/>
  <c r="B16" i="27"/>
  <c r="B15" i="27"/>
  <c r="B14" i="27"/>
  <c r="B13" i="27"/>
  <c r="B12" i="27"/>
  <c r="B10" i="27"/>
  <c r="B47" i="1"/>
  <c r="B46" i="1"/>
  <c r="B48" i="1"/>
  <c r="I45" i="1"/>
  <c r="B45" i="1"/>
  <c r="B42" i="1"/>
  <c r="B41" i="1"/>
  <c r="B40" i="1"/>
  <c r="B39" i="1"/>
  <c r="B38" i="1"/>
  <c r="B37" i="1"/>
  <c r="B36" i="1"/>
  <c r="B35" i="1"/>
  <c r="B34" i="1"/>
  <c r="B29" i="1"/>
  <c r="I29" i="1"/>
  <c r="B45" i="4"/>
  <c r="B44" i="4"/>
  <c r="B43" i="4"/>
  <c r="B39" i="4"/>
  <c r="B38" i="4"/>
  <c r="B37" i="4"/>
  <c r="B36" i="4"/>
  <c r="B35" i="4"/>
  <c r="B34" i="4"/>
  <c r="B33" i="4"/>
  <c r="B32" i="4"/>
  <c r="B31" i="4"/>
  <c r="B30" i="4"/>
  <c r="B29" i="4"/>
  <c r="B28" i="4"/>
  <c r="B23" i="4"/>
  <c r="I23" i="4"/>
  <c r="B36" i="6"/>
  <c r="B35" i="6"/>
  <c r="B34" i="6"/>
  <c r="B31" i="6"/>
  <c r="B30" i="6"/>
  <c r="B29" i="6"/>
  <c r="B28" i="6"/>
  <c r="B27" i="6"/>
  <c r="B22" i="6"/>
  <c r="I22" i="6"/>
  <c r="B37" i="7"/>
  <c r="B36" i="7"/>
  <c r="B35" i="7"/>
  <c r="B30" i="7"/>
  <c r="B29" i="7"/>
  <c r="B28" i="7"/>
  <c r="B27" i="7"/>
  <c r="B26" i="7"/>
  <c r="B21" i="7"/>
  <c r="I21" i="7"/>
  <c r="B37" i="14"/>
  <c r="B36" i="14"/>
  <c r="B35" i="14"/>
  <c r="B32" i="14"/>
  <c r="B31" i="14"/>
  <c r="B30" i="14"/>
  <c r="B29" i="14"/>
  <c r="B28" i="14"/>
  <c r="B27" i="14"/>
  <c r="B26" i="14"/>
  <c r="B21" i="14"/>
  <c r="I21" i="14"/>
  <c r="B42" i="15"/>
  <c r="B41" i="15"/>
  <c r="B40" i="15"/>
  <c r="B36" i="15"/>
  <c r="B35" i="15"/>
  <c r="B34" i="15"/>
  <c r="B33" i="15"/>
  <c r="B32" i="15"/>
  <c r="B31" i="15"/>
  <c r="B30" i="15"/>
  <c r="B29" i="15"/>
  <c r="B28" i="15"/>
  <c r="B27" i="15"/>
  <c r="B22" i="15"/>
  <c r="I22" i="15"/>
  <c r="B45" i="13"/>
  <c r="B44" i="13"/>
  <c r="B43" i="13"/>
  <c r="B39" i="13"/>
  <c r="B38" i="13"/>
  <c r="B37" i="13"/>
  <c r="B36" i="13"/>
  <c r="B35" i="13"/>
  <c r="B34" i="13"/>
  <c r="B33" i="13"/>
  <c r="B32" i="13"/>
  <c r="B31" i="13"/>
  <c r="B26" i="13"/>
  <c r="I26" i="13"/>
  <c r="B44" i="12"/>
  <c r="B43" i="12"/>
  <c r="B42" i="12"/>
  <c r="B38" i="12"/>
  <c r="B37" i="12"/>
  <c r="B36" i="12"/>
  <c r="B35" i="12"/>
  <c r="B34" i="12"/>
  <c r="B33" i="12"/>
  <c r="B32" i="12"/>
  <c r="B31" i="12"/>
  <c r="B30" i="12"/>
  <c r="B29" i="12"/>
  <c r="B28" i="12"/>
  <c r="B27" i="12"/>
  <c r="B22" i="12"/>
  <c r="I22" i="12"/>
  <c r="B21" i="27"/>
  <c r="I21" i="27"/>
  <c r="B26" i="27"/>
  <c r="B27" i="27"/>
  <c r="B28" i="27"/>
  <c r="B29" i="27"/>
  <c r="B30" i="27"/>
  <c r="B31" i="27"/>
  <c r="B32" i="27"/>
  <c r="B33" i="27"/>
  <c r="B34" i="27"/>
  <c r="B38" i="27"/>
  <c r="B39" i="27"/>
  <c r="B40" i="27"/>
  <c r="B17" i="26"/>
  <c r="B32" i="26"/>
  <c r="I32" i="26"/>
  <c r="B37" i="26"/>
  <c r="B38" i="26"/>
  <c r="B39" i="26"/>
  <c r="B40" i="26"/>
  <c r="B41" i="26"/>
  <c r="B42" i="26"/>
  <c r="B43" i="26"/>
  <c r="B44" i="26"/>
  <c r="B45" i="26"/>
  <c r="B46" i="26"/>
  <c r="B47" i="26"/>
  <c r="B48" i="26"/>
  <c r="B49" i="26"/>
  <c r="B50" i="26"/>
  <c r="B53" i="26"/>
  <c r="B56" i="26"/>
  <c r="I53" i="26"/>
  <c r="B22" i="25"/>
  <c r="I22" i="25"/>
  <c r="B27" i="25"/>
  <c r="B28" i="25"/>
  <c r="B29" i="25"/>
  <c r="B30" i="25"/>
  <c r="B31" i="25"/>
  <c r="B32" i="25"/>
  <c r="B33" i="25"/>
  <c r="B34" i="25"/>
  <c r="B35" i="25"/>
  <c r="B36" i="25"/>
  <c r="B37" i="25"/>
  <c r="B38" i="25"/>
  <c r="B39" i="25"/>
  <c r="B40" i="25"/>
  <c r="B41" i="25"/>
  <c r="B42" i="25"/>
  <c r="B43" i="25"/>
  <c r="B46" i="25"/>
  <c r="B47" i="25"/>
  <c r="B48" i="25"/>
  <c r="B25" i="24"/>
  <c r="I25" i="24"/>
  <c r="B30" i="24"/>
  <c r="B31" i="24"/>
  <c r="B32" i="24"/>
  <c r="B33" i="24"/>
  <c r="B34" i="24"/>
  <c r="B35" i="24"/>
  <c r="B36" i="24"/>
  <c r="B37" i="24"/>
  <c r="B38" i="24"/>
  <c r="B39" i="24"/>
  <c r="B40" i="24"/>
  <c r="B41" i="24"/>
  <c r="B45" i="24"/>
  <c r="B46" i="24"/>
  <c r="B47" i="24"/>
  <c r="B32" i="22"/>
  <c r="I32" i="22"/>
  <c r="B37" i="22"/>
  <c r="B38" i="22"/>
  <c r="B39" i="22"/>
  <c r="B40" i="22"/>
  <c r="B41" i="22"/>
  <c r="B42" i="22"/>
  <c r="B43" i="22"/>
  <c r="B44" i="22"/>
  <c r="B47" i="22"/>
  <c r="B48" i="22"/>
  <c r="B49" i="22"/>
  <c r="B26" i="49"/>
  <c r="I26" i="49"/>
  <c r="B31" i="49"/>
  <c r="B32" i="49"/>
  <c r="B33" i="49"/>
  <c r="B34" i="49"/>
  <c r="B35" i="49"/>
  <c r="B36" i="49"/>
  <c r="B37" i="49"/>
  <c r="B40" i="49"/>
  <c r="B41" i="49"/>
  <c r="B42" i="49"/>
  <c r="B23" i="21"/>
  <c r="I23" i="21"/>
  <c r="B28" i="21"/>
  <c r="B29" i="21"/>
  <c r="B30" i="21"/>
  <c r="B31" i="21"/>
  <c r="B32" i="21"/>
  <c r="B33" i="21"/>
  <c r="B34" i="21"/>
  <c r="B37" i="21"/>
  <c r="B38" i="21"/>
  <c r="B39" i="21"/>
  <c r="B22" i="20"/>
  <c r="I22" i="20"/>
  <c r="B27" i="20"/>
  <c r="B28" i="20"/>
  <c r="B29" i="20"/>
  <c r="B30" i="20"/>
  <c r="B31" i="20"/>
  <c r="B32" i="20"/>
  <c r="B33" i="20"/>
  <c r="B34" i="20"/>
  <c r="B35" i="20"/>
  <c r="B36" i="20"/>
  <c r="B37" i="20"/>
  <c r="B38" i="20"/>
  <c r="B41" i="20"/>
  <c r="B42" i="20"/>
  <c r="B43" i="20"/>
  <c r="B24" i="19"/>
  <c r="I24" i="19"/>
  <c r="B29" i="19"/>
  <c r="B30" i="19"/>
  <c r="B31" i="19"/>
  <c r="B32" i="19"/>
  <c r="B33" i="19"/>
  <c r="B34" i="19"/>
  <c r="B35" i="19"/>
  <c r="B36" i="19"/>
  <c r="B37" i="19"/>
  <c r="B38" i="19"/>
  <c r="B42" i="19"/>
  <c r="B43" i="19"/>
  <c r="B44" i="19"/>
  <c r="B25" i="18"/>
  <c r="I25" i="18"/>
  <c r="B30" i="18"/>
  <c r="B31" i="18"/>
  <c r="B32" i="18"/>
  <c r="B33" i="18"/>
  <c r="B34" i="18"/>
  <c r="B35" i="18"/>
  <c r="B36" i="18"/>
  <c r="B40" i="18"/>
  <c r="B41" i="18"/>
  <c r="B42" i="18"/>
  <c r="B36" i="27"/>
  <c r="I25" i="27"/>
  <c r="B50" i="22"/>
  <c r="I47" i="22"/>
  <c r="B48" i="24"/>
  <c r="I45" i="24"/>
  <c r="B49" i="25"/>
  <c r="I46" i="25"/>
  <c r="B33" i="7"/>
  <c r="I25" i="7"/>
  <c r="B43" i="49"/>
  <c r="I40" i="49"/>
  <c r="B17" i="7"/>
  <c r="I9" i="7"/>
  <c r="B41" i="27"/>
  <c r="I38" i="27"/>
  <c r="B37" i="6"/>
  <c r="I34" i="6"/>
  <c r="B43" i="1"/>
  <c r="I33" i="1"/>
  <c r="B23" i="18"/>
  <c r="I9" i="18"/>
  <c r="J27" i="18"/>
  <c r="B22" i="19"/>
  <c r="I9" i="19"/>
  <c r="J26" i="19"/>
  <c r="B43" i="15"/>
  <c r="I40" i="15"/>
  <c r="B18" i="14"/>
  <c r="I9" i="14"/>
  <c r="J13" i="14"/>
  <c r="B20" i="12"/>
  <c r="I9" i="12"/>
  <c r="J24" i="12"/>
  <c r="B38" i="14"/>
  <c r="I35" i="14"/>
  <c r="B37" i="15"/>
  <c r="I26" i="15"/>
  <c r="B38" i="7"/>
  <c r="I35" i="7"/>
  <c r="B23" i="13"/>
  <c r="I9" i="13"/>
  <c r="J12" i="13"/>
  <c r="B43" i="18"/>
  <c r="I40" i="18"/>
  <c r="B45" i="19"/>
  <c r="I42" i="19"/>
  <c r="B44" i="20"/>
  <c r="I41" i="20"/>
  <c r="B32" i="6"/>
  <c r="I26" i="6"/>
  <c r="B40" i="13"/>
  <c r="I30" i="13"/>
  <c r="B46" i="13"/>
  <c r="I43" i="13"/>
  <c r="B20" i="15"/>
  <c r="I9" i="15"/>
  <c r="J24" i="15"/>
  <c r="B40" i="21"/>
  <c r="I37" i="21"/>
  <c r="B42" i="24"/>
  <c r="I29" i="24"/>
  <c r="B19" i="27"/>
  <c r="I9" i="27"/>
  <c r="J23" i="27"/>
  <c r="B30" i="26"/>
  <c r="I9" i="26"/>
  <c r="J13" i="26"/>
  <c r="B19" i="25"/>
  <c r="I9" i="25"/>
  <c r="J24" i="25"/>
  <c r="B23" i="24"/>
  <c r="I9" i="24"/>
  <c r="J12" i="24"/>
  <c r="B24" i="49"/>
  <c r="I9" i="49"/>
  <c r="J28" i="49"/>
  <c r="B19" i="6"/>
  <c r="I9" i="6"/>
  <c r="J12" i="6"/>
  <c r="B39" i="19"/>
  <c r="I28" i="19"/>
  <c r="B51" i="26"/>
  <c r="I36" i="26"/>
  <c r="B20" i="20"/>
  <c r="I9" i="20"/>
  <c r="J24" i="20"/>
  <c r="B21" i="4"/>
  <c r="I9" i="4"/>
  <c r="J25" i="4"/>
  <c r="B27" i="1"/>
  <c r="I9" i="1"/>
  <c r="J12" i="1"/>
  <c r="B21" i="21"/>
  <c r="I9" i="21"/>
  <c r="J25" i="21"/>
  <c r="B37" i="18"/>
  <c r="I29" i="18"/>
  <c r="B35" i="21"/>
  <c r="I27" i="21"/>
  <c r="B38" i="49"/>
  <c r="I30" i="49"/>
  <c r="B44" i="25"/>
  <c r="I26" i="25"/>
  <c r="B39" i="12"/>
  <c r="I26" i="12"/>
  <c r="B45" i="12"/>
  <c r="I42" i="12"/>
  <c r="B33" i="14"/>
  <c r="I25" i="14"/>
  <c r="B40" i="4"/>
  <c r="I27" i="4"/>
  <c r="B46" i="4"/>
  <c r="I43" i="4"/>
  <c r="J12" i="18"/>
  <c r="B45" i="22"/>
  <c r="I36" i="22"/>
  <c r="B30" i="22"/>
  <c r="I9" i="22"/>
  <c r="J28" i="12"/>
  <c r="J31" i="18"/>
  <c r="J12" i="12"/>
  <c r="J31" i="24"/>
  <c r="J47" i="24"/>
  <c r="J27" i="24"/>
  <c r="I5" i="24"/>
  <c r="G28" i="11"/>
  <c r="H28" i="11"/>
  <c r="J12" i="27"/>
  <c r="J12" i="21"/>
  <c r="J12" i="4"/>
  <c r="J12" i="19"/>
  <c r="J23" i="14"/>
  <c r="J23" i="7"/>
  <c r="J12" i="7"/>
  <c r="J30" i="19"/>
  <c r="J44" i="19"/>
  <c r="J28" i="13"/>
  <c r="J24" i="6"/>
  <c r="J12" i="15"/>
  <c r="J27" i="14"/>
  <c r="J37" i="14"/>
  <c r="J32" i="13"/>
  <c r="J45" i="13"/>
  <c r="J12" i="25"/>
  <c r="J31" i="1"/>
  <c r="J29" i="4"/>
  <c r="J45" i="4"/>
  <c r="J28" i="25"/>
  <c r="J48" i="25"/>
  <c r="J27" i="7"/>
  <c r="J37" i="7"/>
  <c r="J44" i="12"/>
  <c r="J42" i="18"/>
  <c r="I5" i="18"/>
  <c r="G17" i="11"/>
  <c r="H17" i="11"/>
  <c r="J38" i="26"/>
  <c r="J55" i="26"/>
  <c r="J28" i="15"/>
  <c r="J42" i="15"/>
  <c r="J27" i="27"/>
  <c r="J40" i="27"/>
  <c r="J28" i="6"/>
  <c r="J36" i="6"/>
  <c r="J34" i="26"/>
  <c r="I5" i="26"/>
  <c r="G29" i="11"/>
  <c r="H29" i="11"/>
  <c r="J35" i="1"/>
  <c r="J47" i="1"/>
  <c r="J12" i="20"/>
  <c r="J29" i="21"/>
  <c r="J39" i="21"/>
  <c r="J32" i="49"/>
  <c r="J42" i="49"/>
  <c r="J12" i="49"/>
  <c r="I5" i="12"/>
  <c r="G16" i="11"/>
  <c r="H16" i="11"/>
  <c r="B39" i="20"/>
  <c r="I26" i="20"/>
  <c r="J28" i="20"/>
  <c r="J43" i="20"/>
  <c r="J38" i="22"/>
  <c r="J49" i="22"/>
  <c r="J12" i="22"/>
  <c r="J34" i="22"/>
  <c r="I5" i="27"/>
  <c r="G13" i="11"/>
  <c r="H13" i="11"/>
  <c r="I5" i="21"/>
  <c r="G20" i="11"/>
  <c r="H20" i="11"/>
  <c r="I5" i="19"/>
  <c r="G18" i="11"/>
  <c r="H18" i="11"/>
  <c r="I5" i="4"/>
  <c r="G10" i="11"/>
  <c r="H10" i="11"/>
  <c r="I5" i="1"/>
  <c r="G9" i="11"/>
  <c r="H9" i="11"/>
  <c r="I5" i="14"/>
  <c r="G27" i="11"/>
  <c r="H27" i="11"/>
  <c r="I5" i="13"/>
  <c r="G11" i="11"/>
  <c r="H11" i="11"/>
  <c r="I5" i="25"/>
  <c r="G12" i="11"/>
  <c r="H12" i="11"/>
  <c r="I5" i="20"/>
  <c r="G19" i="11"/>
  <c r="H19" i="11"/>
  <c r="I5" i="7"/>
  <c r="G26" i="11"/>
  <c r="H26" i="11"/>
  <c r="I5" i="15"/>
  <c r="G30" i="11"/>
  <c r="H30" i="11"/>
  <c r="I5" i="6"/>
  <c r="G25" i="11"/>
  <c r="H25" i="11"/>
  <c r="I5" i="49"/>
  <c r="G21" i="11"/>
  <c r="H21" i="11"/>
  <c r="I5" i="22"/>
  <c r="G22" i="11"/>
  <c r="H22" i="11"/>
  <c r="H23" i="11"/>
  <c r="H31" i="11"/>
  <c r="H14" i="11"/>
  <c r="J2" i="11"/>
</calcChain>
</file>

<file path=xl/sharedStrings.xml><?xml version="1.0" encoding="utf-8"?>
<sst xmlns="http://schemas.openxmlformats.org/spreadsheetml/2006/main" count="1575" uniqueCount="543">
  <si>
    <t>Programs</t>
  </si>
  <si>
    <t>Level</t>
  </si>
  <si>
    <t>Date:</t>
  </si>
  <si>
    <t>Level II</t>
  </si>
  <si>
    <t>Level I</t>
  </si>
  <si>
    <t>Dissemination</t>
  </si>
  <si>
    <t>Level III</t>
  </si>
  <si>
    <t>Overall Measures</t>
  </si>
  <si>
    <t>Level IV</t>
  </si>
  <si>
    <t>Positive Outcomes and Trends</t>
  </si>
  <si>
    <t>Item Score- Weighted</t>
  </si>
  <si>
    <t>Score Calculation Worksheet</t>
  </si>
  <si>
    <t>Item</t>
  </si>
  <si>
    <t>Category Total</t>
  </si>
  <si>
    <t>Item 2.1 Health Evaluation of Workers</t>
  </si>
  <si>
    <t>2.1 Health Evaluation of Workers</t>
  </si>
  <si>
    <t>Lost work time</t>
  </si>
  <si>
    <t>Results of emergency response system/provider interfaces</t>
  </si>
  <si>
    <t>Patient satisfaction rates</t>
  </si>
  <si>
    <t>Failure rates of expatriate assignments due to medical or mental health problems</t>
  </si>
  <si>
    <t>Max Pts (A)</t>
  </si>
  <si>
    <t>% Score (B)</t>
  </si>
  <si>
    <t>Pts (AXB)</t>
  </si>
  <si>
    <t>Written policies and procedures</t>
  </si>
  <si>
    <t>Percentage of industrial hygiene monitoring results that exceed the permissible exposure limit</t>
  </si>
  <si>
    <t>Health benefit plan activities that educate and promote good health</t>
  </si>
  <si>
    <t>Personal follow-up of those at high risk</t>
  </si>
  <si>
    <t>Effectiveness of risk reduction programs</t>
  </si>
  <si>
    <t>Integration of systems/processes to include community providers</t>
  </si>
  <si>
    <t>Functional job descriptions to facilitate effective RTW programs</t>
  </si>
  <si>
    <t>Actual improvements that the plan has made in care and service</t>
  </si>
  <si>
    <t>Strategies and interventions engage effective disease management, health management, and quality care</t>
  </si>
  <si>
    <t>Number of different worker assistance programs offered</t>
  </si>
  <si>
    <t>Indices of worker satisfaction and organizational climate surveys</t>
  </si>
  <si>
    <t>A system for managing worker safety and occupational health is clearly documented and communicated</t>
  </si>
  <si>
    <t>Measurable goals are defined for key occupational health, safety &amp; environmental programs</t>
  </si>
  <si>
    <t>1.1 Organization &amp; Management</t>
  </si>
  <si>
    <t>Systematic and regular reviews with results provided to all health, safety and environmental professionals</t>
  </si>
  <si>
    <t>Programs are disseminated to all appropriate areas of the organization and there is quantitative evidence to support their deployment.</t>
  </si>
  <si>
    <t>Systems are in place to ensure applicable laws, regulations and permit requirements are met.</t>
  </si>
  <si>
    <t>Management review the results of programs, including participation and achievement of goals, on a regular basis to ensure programs are on track or appropriate adjustments are made and supported.</t>
  </si>
  <si>
    <t>The organization and management are recognized as models of the practices that are being supported.</t>
  </si>
  <si>
    <t>Leadership encourages benchmarking programs and results in order to improve the overall health, safety and wellness of the workforce and the organization.</t>
  </si>
  <si>
    <t>Frequency of leadership reviews scheduled and confirmed</t>
  </si>
  <si>
    <t>Number of programs introduced with specific goals that have been reviewed and approved</t>
  </si>
  <si>
    <t>Frequency of training, who is trained and extent it is reviewed</t>
  </si>
  <si>
    <t>Number of benchmarking activities that were completed and results of these activities</t>
  </si>
  <si>
    <t>External accreditation</t>
  </si>
  <si>
    <t xml:space="preserve">There is evidence of positive trends for the measures that the organization has developed.   </t>
  </si>
  <si>
    <t xml:space="preserve">There is strong evidence that the outcomes are a result of the programs that have been deployed. </t>
  </si>
  <si>
    <t>There is evidence that the information gathered from the metrics is being used to improve the programs</t>
  </si>
  <si>
    <t>Implementation of multi-site data systems (in house and vendor operated)</t>
  </si>
  <si>
    <t>Use of data for supporting financial impact of the health, safety and wellness programs</t>
  </si>
  <si>
    <t>Electronic medical records management</t>
  </si>
  <si>
    <t>Medical decision support systems</t>
  </si>
  <si>
    <t>Communication of patient information between health care facilities</t>
  </si>
  <si>
    <t>Validation of consistent metrics across organizational lines</t>
  </si>
  <si>
    <t>Quality assurance issues identified by OHIS utilization, such as medication errors</t>
  </si>
  <si>
    <t>Data demonstrating cost avoidance due to early data or more accurate data due to OHIS utilization</t>
  </si>
  <si>
    <t>Impact of OHIS on administrative processes</t>
  </si>
  <si>
    <t>Systems reliability data</t>
  </si>
  <si>
    <t>Percentage of charts with signed consent forms</t>
  </si>
  <si>
    <t>Percentage of charts having allergy notations clearly visible</t>
  </si>
  <si>
    <t>Percentage of compliance with HIPAA and other medical privacy laws.</t>
  </si>
  <si>
    <t>Well defined program components and expectations subject to review</t>
  </si>
  <si>
    <t>Benchmarking of effectiveness of system elements</t>
  </si>
  <si>
    <t>Verification of goals completed and modification of goals, policies and procedures as warranted</t>
  </si>
  <si>
    <t>Evidence of communication across all channels including worker involvement and involvement of safety and health departments in planning for new equipment, processes, buildings, etc.</t>
  </si>
  <si>
    <t>Positive response to internal and external audits</t>
  </si>
  <si>
    <t>Robust audit programs and consideration of external accreditation e.g. ISO 14001 and ISO 18001</t>
  </si>
  <si>
    <t>Percentage of completed recommendations in periodic written evaluations</t>
  </si>
  <si>
    <t>Results of audits and management plans</t>
  </si>
  <si>
    <t>Program goals that have been achieved and modified to address opportunities for improvement</t>
  </si>
  <si>
    <t>Number of recognition awards (state, nation or other)</t>
  </si>
  <si>
    <t>Areas of unmet needs that have bee identified such as:</t>
  </si>
  <si>
    <t>Immunity/conversion rates</t>
  </si>
  <si>
    <t>Patterns of illness and injury evaluations to asses possible workplace causal factors</t>
  </si>
  <si>
    <t>Epidemiologic or toxicological studies conducted to address specific concerns or as part of general health surveillance.</t>
  </si>
  <si>
    <t>Use of results for medical screening and surveillance purposes</t>
  </si>
  <si>
    <t>Results used to develop new workplace safety and /or wellness programs</t>
  </si>
  <si>
    <t>Studies published in peer-reviewed journals</t>
  </si>
  <si>
    <t>Impact of the studies on reducing hazards and on organizational policies and procedures</t>
  </si>
  <si>
    <t>Positive influence on scientific regulatory decisions</t>
  </si>
  <si>
    <t>Appropriate written and authorized policies and procedures</t>
  </si>
  <si>
    <t>Programs and procedure to assure that relevant medical surveillance inspections are done as required by regulatory agencies.</t>
  </si>
  <si>
    <t>List of health evaluations available that meet regulatory and organization requirements</t>
  </si>
  <si>
    <t>Scheduling systems in place to track and identify workers who need examinations.</t>
  </si>
  <si>
    <t>Written job clearance, certification or report of examination outcome</t>
  </si>
  <si>
    <t>Worker and supervisor notification of evaluations requiring changes in job function, workplace practices, or other environmental factors.</t>
  </si>
  <si>
    <t>Policy for obtaining worker permission to release information to their personal physicians.</t>
  </si>
  <si>
    <t>Periodic review of blood borne pathogen protocols</t>
  </si>
  <si>
    <t>Protocol for dissemination of program offerings to all applicable workers and locations.</t>
  </si>
  <si>
    <t>Participation rates for evaluations (e.g. documented by periodic random chart audits chartered over time.</t>
  </si>
  <si>
    <t>Record of relevant medical surveillance inspections as required by regulatory agencies</t>
  </si>
  <si>
    <t>Reports of biological monitoring and other health evaluation results.</t>
  </si>
  <si>
    <t>Compliance with blood borne pathogen standards</t>
  </si>
  <si>
    <t>Prevalence rates for needle sticks</t>
  </si>
  <si>
    <t>Compliance with appropriate infection control standards</t>
  </si>
  <si>
    <t>Satisfaction survey results by users of services and by management</t>
  </si>
  <si>
    <t>Medical quality audit results and percentage of corrective actions.</t>
  </si>
  <si>
    <t>Percent of eligible workers and locations receiving programs.</t>
  </si>
  <si>
    <t>Percent of participation in medical surveillance or health examinations.</t>
  </si>
  <si>
    <t>Approved (and signed) treatment protocols that conform with ACOEM or other practice guidelines.</t>
  </si>
  <si>
    <t>Procedures to ensure the proper reporting of cases identified as work related.</t>
  </si>
  <si>
    <t>Operational first responder teams.</t>
  </si>
  <si>
    <t>Patient instruction and education for work related injury or illness.</t>
  </si>
  <si>
    <t>If off-site services, the quality assurance provided to managers of all off site services.</t>
  </si>
  <si>
    <t>Procedures for follow up and reporting of relevant inspections by regulatory agencies</t>
  </si>
  <si>
    <t>Improvement of new cases or work related injuries e.g. noise-induced hearing loss</t>
  </si>
  <si>
    <t>Improvement in number of workers with abnormal biological monitoring results e.g. blood lead</t>
  </si>
  <si>
    <t xml:space="preserve">Medical personnel involved in job assessment to establish functional requirements. </t>
  </si>
  <si>
    <t>Benchmarked guidelines used for comparisons on disability duration</t>
  </si>
  <si>
    <t>Quantification and records of relevant inspections by regulatory agencies.</t>
  </si>
  <si>
    <t>Injury or illness rates (OSHA 300 Log)</t>
  </si>
  <si>
    <t>Rate of injury and illness cases involving days away from work due to overexertion or repetitive motion.</t>
  </si>
  <si>
    <t>Participation rates of travelers who need medical assessments.</t>
  </si>
  <si>
    <t>Percent of eligible workers and locations receiving programs</t>
  </si>
  <si>
    <t>Written and distributed substance abuse policies and protocols</t>
  </si>
  <si>
    <t>Formal EAP and/or SAP referral plan</t>
  </si>
  <si>
    <t>Health insurance coverage of drug/alcohol treatment and rehabilitation</t>
  </si>
  <si>
    <t>Compliance audits</t>
  </si>
  <si>
    <t>Worker and supervisor training</t>
  </si>
  <si>
    <t>Substance abuse testing program</t>
  </si>
  <si>
    <t>EAP/SAP referrals</t>
  </si>
  <si>
    <t>Percent of positive alcohol and drug tests</t>
  </si>
  <si>
    <t>Success of rehabilitation and recidivism rates</t>
  </si>
  <si>
    <t>Rates of accidents related to impairment due to mental illness/substance abuse</t>
  </si>
  <si>
    <t>Positive substances and adulterants</t>
  </si>
  <si>
    <t>Percent of SAP referrals actually returned to work</t>
  </si>
  <si>
    <t>Rates of workplace violence</t>
  </si>
  <si>
    <t>Frequent, systematic interaction of OEH professionals with industrial hygiene, safety and environmental engineering.</t>
  </si>
  <si>
    <t>Review of processes and procedures aimed at using "least hazardous" technology and "design-in" principles, (e.g. ergonomics.</t>
  </si>
  <si>
    <t>An exposure monitoring program ensuring that all regulatory and organization requirements are met and that any over exposures of personnel are detected, monitored, evaluated, documented and mitigated or controlled.</t>
  </si>
  <si>
    <t>Retention of monitoring records of workers exposures as they relate to job histories.</t>
  </si>
  <si>
    <t>A systematic program for evaluation of injuries , illnesses and OEH surveillance programs results for identification of root causes.</t>
  </si>
  <si>
    <t>Procedures for systematic monitoring of exposures and proper protective measures are communicated and pertinent health data are recorded and reviewed.</t>
  </si>
  <si>
    <t>Programs and services are offered to workers affected in all locations.</t>
  </si>
  <si>
    <t>Systems are in place to ensure that the management of environment, health and safety is effective, e.g. self inspection, internal or external audit</t>
  </si>
  <si>
    <t>Compliance rates for procedures and results</t>
  </si>
  <si>
    <t>Number of changes and improvements that promote better worker safety performance e.g. ergonomics</t>
  </si>
  <si>
    <t>Percentage of recommendations that require action for health protection that are documented, communicated and completed to resolution</t>
  </si>
  <si>
    <t>Output from audits, e.g. closure of action items, audit rating</t>
  </si>
  <si>
    <t>Written policies and procedures in place</t>
  </si>
  <si>
    <t>Up to date programs for hazardous communication/worker right to know.</t>
  </si>
  <si>
    <t>Proactive advise provided on health and human factors issues, such as ergonomics and shift work.</t>
  </si>
  <si>
    <t>Systems for resolution of conflicts about potential hazards and the resulting operating requirements documented and communicated to those affected.</t>
  </si>
  <si>
    <t>Programs to ensure services are offered to all appropriate workers and all location.</t>
  </si>
  <si>
    <t>Rate of compliance with Policies and procedures</t>
  </si>
  <si>
    <t>Results of survey by workers</t>
  </si>
  <si>
    <t>Percentage of compliance with worker "right to know" for all known identified hazards, such as blood borne pathogens, etc.</t>
  </si>
  <si>
    <t>Participation rates for worker training, training results and updating</t>
  </si>
  <si>
    <t>Quantitative results of organizations monitoring of education and training needs.</t>
  </si>
  <si>
    <t>Effectiveness of training as measured by post test evaluation and compliance inspections.</t>
  </si>
  <si>
    <t>Number of adaptations of programs to address safety performance</t>
  </si>
  <si>
    <t>Documented system for identification of need for PPE</t>
  </si>
  <si>
    <t>A systematic measurement system to provide visibility and control of the process.</t>
  </si>
  <si>
    <t>Written policies on voluntary use of PPE</t>
  </si>
  <si>
    <t>Written policies and training on PPE storage, cleaning and repair processes</t>
  </si>
  <si>
    <t>Programs that ensure that services are offered to all workers in all locations.</t>
  </si>
  <si>
    <t>Programs to ensure that employees are able to wear PPE and that it fits appropriately</t>
  </si>
  <si>
    <t>Audit of PPE programs to ensure they are continuing to be effective.</t>
  </si>
  <si>
    <t>Quantitative assessment of workers knowledge and skill relative to requirements.</t>
  </si>
  <si>
    <t>Quantitative evidence of effectiveness of PPE procedures and instructions in preventing occupational injuries and illnesses.</t>
  </si>
  <si>
    <t>Training compliance rates</t>
  </si>
  <si>
    <t>Injury rates from failure to use PPE properly as root cause (e.g. needle stick injuries)</t>
  </si>
  <si>
    <t>Results from quantitative fit testing (both respirator and hearing protection)</t>
  </si>
  <si>
    <t>Results of internal audits for appropriate use and compliance</t>
  </si>
  <si>
    <t>Number of new cases of work related, noise induced hearing loss</t>
  </si>
  <si>
    <t>Benchmark comparisons of use of PPE with other organizations of similar size in the same industry</t>
  </si>
  <si>
    <t>Documented system for identification of chemicals for toxicological testing</t>
  </si>
  <si>
    <t>A comprehensive process for review and completion of particularly hazardous substances.</t>
  </si>
  <si>
    <t>A program to ensure thoroughness of toxicological evaluations</t>
  </si>
  <si>
    <t>Procedures to proactively prevent future health and/or environmental problems from products/services</t>
  </si>
  <si>
    <t>The amount and thoroughness of testing on products/services sold by the organization and relevance of the testing to current and future health concerns is documented and reviewed.</t>
  </si>
  <si>
    <t>The health officer is advised and reviews proposed materials or agents before the introduction of these materials or agents to a site.</t>
  </si>
  <si>
    <t>Programs to ensure that services are offered to all workers at all locations</t>
  </si>
  <si>
    <t>Number of times that the toxicological evaluations led to changes/improvements in work processes.</t>
  </si>
  <si>
    <t>Number of different sources of data the organization utilizes to predict future trends that may impact their products, services, or operations.</t>
  </si>
  <si>
    <t>A systematic response plan exists that is integrated with the local community emergency services</t>
  </si>
  <si>
    <t>A systematic process is used to define standards and goals and professional networks to mitigate disaster effects</t>
  </si>
  <si>
    <t>There is a robust systematic process for identifying potential risks and assessing those risks and possible consequences.</t>
  </si>
  <si>
    <t>Regular review meetings and table top exercises are held to assess emergency preparedness plans</t>
  </si>
  <si>
    <t>Worker and public concerns are incorporated into the organizations planning process.</t>
  </si>
  <si>
    <t>Local medical resources are informed of potential workplace injuries and illnesses</t>
  </si>
  <si>
    <t>A program is in place to ensure that all workers know emergency procedures and services</t>
  </si>
  <si>
    <t>EAPs trained and skilled in conducting Critical Incident Debriefing (CID)</t>
  </si>
  <si>
    <t>There is a process to ensure that all programs and services are offered to all workers in all location</t>
  </si>
  <si>
    <t>Agreement with emergency medical services (EMS) for rapid response when necessary with regularly scheduled drills</t>
  </si>
  <si>
    <t>Use of appropriate ACOEM consensus statements on AEDs and workplace emergencies</t>
  </si>
  <si>
    <t>Number of drills and assessments of readiness</t>
  </si>
  <si>
    <t>Reports on degree of success in response to real or near disasters</t>
  </si>
  <si>
    <t xml:space="preserve">Survey results of worker and public concerns </t>
  </si>
  <si>
    <t>Number of corrective actions and lessons learned from drills, table-top sessions, and real incidents</t>
  </si>
  <si>
    <t>Number of CIDs and results</t>
  </si>
  <si>
    <t>Number of uses of AEDs and number of saves</t>
  </si>
  <si>
    <t>Senior management support, participation and periodic feedback on programs</t>
  </si>
  <si>
    <t>Specific cancer screening programs for early detection following national guidelines</t>
  </si>
  <si>
    <t>Evidence of a preventive approach to worker health, safety, environment and ergonomics</t>
  </si>
  <si>
    <t>Non-occupational illness, ergonomically-related complaints, symptoms and disease prevalence reviews.</t>
  </si>
  <si>
    <t>Guidelines and communications to OEM and OEH health professionals to encourage health promotion</t>
  </si>
  <si>
    <t>Effective communication to employees on what they can do to reduce illness, disease and accidents.</t>
  </si>
  <si>
    <t>Patient satisfaction surveys</t>
  </si>
  <si>
    <t>Protocol for dissemination of program offerings to all applicable workers and locations</t>
  </si>
  <si>
    <t>Prevalence of health risks and chronic disease in worker/beneficiary populations</t>
  </si>
  <si>
    <t>Treatment activity logs</t>
  </si>
  <si>
    <t>Cost of different patterns of treatment</t>
  </si>
  <si>
    <t>Participation/utilization rates for flu vaccine programs</t>
  </si>
  <si>
    <t>Productivity improvements due to on-site medical services, e.g. number of lost work-days saving per worker</t>
  </si>
  <si>
    <t>Utilization rate for on-site medical services</t>
  </si>
  <si>
    <t>Written absence/disability management/Family Medical Leave Act (FMLA) policies and procedures including a comprehensive return-to-work (RTW) program supported by supervisors</t>
  </si>
  <si>
    <t>Reasonable and timely access to follow-up medical care</t>
  </si>
  <si>
    <t>Active case management of absenteeism and disabilities consistent with organizations policy and stewarded to facilitate workers optimal and timely return to health and to work</t>
  </si>
  <si>
    <t>Medical practice guidelines used for the most common causes of illness</t>
  </si>
  <si>
    <t>Transitional jobs available for temporary assignment</t>
  </si>
  <si>
    <t>Rate of injury and illness cases involving days away from work due to overexertion or repetitive motion</t>
  </si>
  <si>
    <t>Number of workdays missed due to specific chronic conditions e.g., depression, diabetes</t>
  </si>
  <si>
    <t>Disability management cost savings e.g., from case management</t>
  </si>
  <si>
    <t>Comparison of actual lost work time and disability duration v. published benchmarks/guidelines</t>
  </si>
  <si>
    <t>Evidence of monitoring quality of care e.g., percentage of those, who after a heart attack received beta blockers or diabetics who receive yearly hemoglobin A/C determinations</t>
  </si>
  <si>
    <t>Early return-to-work trends</t>
  </si>
  <si>
    <t>Re-injury rates</t>
  </si>
  <si>
    <t>Vocational rehabilitation utilization and return-to-work after rehabilitation therapy</t>
  </si>
  <si>
    <t>Percentage of those with disabilities who return to work (pre-injury or another job)</t>
  </si>
  <si>
    <t>Percentage of compliance with ACOEM's Occupational Medicine Practice Guidelines, 3rd Edition</t>
  </si>
  <si>
    <t>Permanent disability levels and rates</t>
  </si>
  <si>
    <t>Occupational disability retirement awards (reduction over time)</t>
  </si>
  <si>
    <t>Litigation rates and workers compensation claims/costs</t>
  </si>
  <si>
    <t xml:space="preserve">Percent of eligible workers and locations receiving programs </t>
  </si>
  <si>
    <t>Information for employees on medical plan choices and explanation of available services, benefits and how plans work</t>
  </si>
  <si>
    <t>Programs available that education workers about self-care and appropriate use of medical care</t>
  </si>
  <si>
    <t>Health benefits tailored to worker health needs, organizational culture and productivity goals</t>
  </si>
  <si>
    <t>Benefit plan covers preventive services based on national guidelines</t>
  </si>
  <si>
    <t>Assistance provided to workers to access appropriate care and ensure members receive the level of care needed</t>
  </si>
  <si>
    <t>Guidelines to assist plan physicians to provide optimal care</t>
  </si>
  <si>
    <t>Health plan activities to assist in the management of chronic illness while working e.g., NCQA Living with Illness booklet</t>
  </si>
  <si>
    <t>Measuring and tracking of aggregate health risk factors for employees and other beneficiaries</t>
  </si>
  <si>
    <t>Integration of health benefit plan design with strategic direction in health promotion</t>
  </si>
  <si>
    <t>Data on the outcomes for primary care physicians, specialist, and other practitioners in health plans</t>
  </si>
  <si>
    <t>Local physician community proactively engaged to practice evidence based medicine using practice guidelines</t>
  </si>
  <si>
    <t>Pharmacy benefit design based on beneficiary health risk factors</t>
  </si>
  <si>
    <t>Effective program for improving the quality of clinical care provided to health plan members</t>
  </si>
  <si>
    <t>Policies available that define rights and responsibilities of plan members.</t>
  </si>
  <si>
    <t>Health benefits and aggregate claims data readily available from insurance carriers or third party administrators</t>
  </si>
  <si>
    <t>Measurers of appropriateness and access to medical care</t>
  </si>
  <si>
    <t>Evaluation of health plan quality e.g. , National Committee for Quality Assurance, Health Plan Employer Data and Information Set (HEDIS) changes resulting from review of health benefits</t>
  </si>
  <si>
    <t>Financial outcomes e.g., temporary disability, medical care, permanent disability and future medical costs</t>
  </si>
  <si>
    <t>Percentage of plan members hospitalized for mental illness seen by provider within 30 days of discharge</t>
  </si>
  <si>
    <t>Percentage of pregnant women who received their first prenatal care visit during the first three months of pregnancy</t>
  </si>
  <si>
    <t>Percentage of new mothers who received a check up within eight weeks of delivery</t>
  </si>
  <si>
    <t>Percentage of those covered having annual dental visits</t>
  </si>
  <si>
    <t>Utilization e.g., visits per case, diagnostic tests per case, and modalities per case</t>
  </si>
  <si>
    <t>Worker satisfaction opinion of programs offered e.g., survey or focus group results and outcomes</t>
  </si>
  <si>
    <t>Evidence that the health plan is working to improve the quality of care provided to plan members with specific acute conditions and correcting any problems of poor quality</t>
  </si>
  <si>
    <t>Evidence that the health plan takes action to improve the quality of care based on quality assurance feedback</t>
  </si>
  <si>
    <t>Analysis of health status and health needs of the population - number of workers with chronic conditions that affect performance e.g., asthma, arthritis are analyzed for management and improvement</t>
  </si>
  <si>
    <t>Number and rate of employees with disabilities are analyzed for management and improvement</t>
  </si>
  <si>
    <t>Preventative strategies and interventions focus on enhancing health and productivity of the workforce in alignment with business strategies and appropriate for the organizations workforce</t>
  </si>
  <si>
    <t>Work environments are designed to optimize the balance of health and human performance of the workplace</t>
  </si>
  <si>
    <t>Organizations policies demonstrate commitment to worker health, well-being, human performance and productivity</t>
  </si>
  <si>
    <t>Measurement of productivity e.g., absenteeism, presenteeism, direct and indirect health care costs</t>
  </si>
  <si>
    <t>Impact of health status on absenteeism, presenteeism, disability, turnover, work performance</t>
  </si>
  <si>
    <t>Clinical and financial measures with evidence of action to correct gaps from evidence-based prevention and treatment quality of care criteria</t>
  </si>
  <si>
    <t>Quantify the total economic impact of health, including direct medical and pharmacy costs and indirect costs such as absenteeism and presenteeism</t>
  </si>
  <si>
    <t>Health programs, interventions and benefits are selected to optimize ROI for health, attendance and productivity</t>
  </si>
  <si>
    <t>An integrated health and productivity management approach links multiple departments via committees, shared data and program development plans</t>
  </si>
  <si>
    <t>Demonstrated impact of improvements in health care upon workplace health-related productivity</t>
  </si>
  <si>
    <t>List of plan providers including primary care physicians, specialists and other health practitioners</t>
  </si>
  <si>
    <t>Evidence of improving access to primary care and behavioral health care</t>
  </si>
  <si>
    <t>Programs and services utilization trends (including where appropriate point of service surveys)</t>
  </si>
  <si>
    <t>Quality improvement metrics e.g. appropriate care to those with chronic diseases such as asthma patients who receive appropriate asthma care according to the National Asthma Educational and Prevention Program (NAEPP) Guidelines.</t>
  </si>
  <si>
    <t>Attainment of recommended participation rates in screening programs e.g., mammography, Pap test, prostate specific antigen (PSA)</t>
  </si>
  <si>
    <t>Evidence that plan members get needed emergency services</t>
  </si>
  <si>
    <t>Access to appropriate ACOEM consensus and guideline statements on return-to-work</t>
  </si>
  <si>
    <t>Number of days absent from work with restricted/modified duty</t>
  </si>
  <si>
    <t>Utilization of return-to-work programs and number of workers with restrictions return to workplace through structured return-to-wok</t>
  </si>
  <si>
    <t>HRAs and assessment of readiness to change health behaviors</t>
  </si>
  <si>
    <t>Risk factor screening, e.g. cardiovascular fitness, body mass index (BMI), blood pressure, immunizations, allergy desensitization and cholesterol</t>
  </si>
  <si>
    <t>Health information and health education programs e.g. weight loss, smoking cessation, health clubs, smoke free environment, health vending machine and cafeteria selections</t>
  </si>
  <si>
    <t>Policies and protocols on medical care/treatment for non-work related injuries and illnesses</t>
  </si>
  <si>
    <t>Participation rates for HRAs, screening programs, and health education and behavior change programs</t>
  </si>
  <si>
    <t>Projection of health related costs and return on investment (ROI) analyses</t>
  </si>
  <si>
    <t>A response plan includes clear delineation of measures of responsibility including emergency care</t>
  </si>
  <si>
    <t>Goals and standards specify levels of performance that will lead the organization to world class level of performance on these factors</t>
  </si>
  <si>
    <t>There is a process for integrating future of emerging trends into the planning process</t>
  </si>
  <si>
    <t>Regular first aid and CPR training and emergency medical response is documented.</t>
  </si>
  <si>
    <t>Investigations and debriefs of all utilization of emergency services are accomplished with identification of key learning.</t>
  </si>
  <si>
    <t>Emergency response teams</t>
  </si>
  <si>
    <t>First aid/CPR/automatic external defibrillator (AED) training and emergency drills</t>
  </si>
  <si>
    <t>Progress in meeting goals and standards in areas of public responsibility and corporate citizenship</t>
  </si>
  <si>
    <t>Information available for recognizing and treating over exposure to feedstock and the environmental impact from products for distribution to the local community</t>
  </si>
  <si>
    <t>Worker and customer reports of adverse health effects related to products and services</t>
  </si>
  <si>
    <t>Information on potential hazards associated with products and guidance to ensure proper handling, use and disposal is documented and communicated</t>
  </si>
  <si>
    <t>Number of toxicological evaluations</t>
  </si>
  <si>
    <t>Funds committed for toxicological research</t>
  </si>
  <si>
    <t>A documented process for evaluation of workers requiring PPE and the procedure to ensure that all affected workers are provided with equal high quality safety and health protection as well as training, (including contract workers)</t>
  </si>
  <si>
    <t>A systematic approach that reviews all hazards and ensure that all hazard controls have been evaluated and used prior to use PPE</t>
  </si>
  <si>
    <t>A program to ensure that PPE is certified by appropriate independent entities, such as the National Institute of Occupational Safety and Health (NIOSH) and the American National Standards Institute (ANSI)</t>
  </si>
  <si>
    <t>Protective equipment utilization rates for hearing and/or eye protection, respiratory protection, radiation shielding, blood/fluid barriers, heat resistant garments, (e.g. Nomex, gloves, etc.)</t>
  </si>
  <si>
    <t>Quantitative results of training documentation and assessment of training effectiveness</t>
  </si>
  <si>
    <t>Impact of training on issues potentially related to sub-optimal PPE use</t>
  </si>
  <si>
    <t>Number of workers required to wear PPE and reductions in percentage over time owing to hazard abatement.</t>
  </si>
  <si>
    <t>Systems to ensure that all relevant program elements are covered</t>
  </si>
  <si>
    <t>A comprehensive program for initial, ongoing and periodic refresher training on potential work hazards.</t>
  </si>
  <si>
    <t>Documented worker training on risk assessment and knowledge transfer of reproductive hazards, chemical hazards, hearing protection, blood borne pathogens, manual lifting, ergonomics, safety, etc.</t>
  </si>
  <si>
    <t>Programs that ensure the health hazard data and exposure control requirements are readily available that list chemical, physical and biologic agents and radioactive materials</t>
  </si>
  <si>
    <t>Engineering work practices to ensure control of hazards.</t>
  </si>
  <si>
    <t>Programs that ensure that information is kept current about applicable laws, regulations, permits, codes, workplace standards and practices.</t>
  </si>
  <si>
    <t>Quantitative evidence of impact of training on health, safety and environmental programs, issues, illnesses and injuries.</t>
  </si>
  <si>
    <t>Number of changes to training that resulted from training being adapted to address actual environmental and or occupational injuries and illnesses.</t>
  </si>
  <si>
    <t>Quantitative results of audits done by professionals to ensure compliance</t>
  </si>
  <si>
    <t>Systematic process for analyzing the underlying root cause of environmental accidents/incidents and recommending preventative measures to minimize or eliminate I the future</t>
  </si>
  <si>
    <t>Rapid and appropriate responses to hazard identification and accident investigations.</t>
  </si>
  <si>
    <t>Systems to ensure risk assessment, risk management and the hierarchy of control measure are in place.</t>
  </si>
  <si>
    <t>New materials, design, processes, products, procedures, acquisitions, divestments and demolitions are reviewed for health hazard control evaluations and recommendations.</t>
  </si>
  <si>
    <t>Number of citations from health/safety regulatory agencies, or lawsuits relating to health/safety issues</t>
  </si>
  <si>
    <t>Resolutions of workplace hazards or risks e.g. reduced number or magnitude of actual and potential workplace health risks identified</t>
  </si>
  <si>
    <t>Impaired workers evaluations</t>
  </si>
  <si>
    <t>EAP and SAP utilization, referral and penetration rates</t>
  </si>
  <si>
    <t>Work related assaults and deaths from work related homicides</t>
  </si>
  <si>
    <t>Availability of appropriately trained and licensed health professional to assess worker health status for prevention, early recognition and treatment of illness and injury.</t>
  </si>
  <si>
    <t>Appropriate policies and procedures for responding to and evaluating occupational illness or injuries.</t>
  </si>
  <si>
    <t>Rates of occupational environmental illnesses and injuries over time with evidence of actions taken to improve results.</t>
  </si>
  <si>
    <t>Number of work related injuries/illnesses resulting in medical treatment, lost time from work, restricted work activity or death compared to targets of Health People 2020</t>
  </si>
  <si>
    <t>Percentage of eligible workers and locations receiving programs</t>
  </si>
  <si>
    <t>Annual evaluation of safety and health management system in order to maintain knowledge of the site's hazards</t>
  </si>
  <si>
    <t>Results and trends of patient and client satisfaction surveys</t>
  </si>
  <si>
    <t>Health information systems are developed in concert with other organizational initiatives such as business process re-engineering</t>
  </si>
  <si>
    <t>Data links between medical, industrial hygiene data and job exposure information</t>
  </si>
  <si>
    <t>Quantitative data showing improvement in speed and accuracy of information</t>
  </si>
  <si>
    <t>Quantitative data showing return on investment of the technology to the organizational performance and productivity</t>
  </si>
  <si>
    <t>Examples of insights gained through analysis of data to help implementation of high quality care in a more cost-effective manner.</t>
  </si>
  <si>
    <t>Policies and procedures to ensure enforcement are reviewed and updated on a regular basis and disseminated throughout the organization</t>
  </si>
  <si>
    <t>Programs exist to address employee health and well-being with well defined outcomes highlighting the return on investments for the programs</t>
  </si>
  <si>
    <t>Lines of authority, responsibility and accountability are well defined</t>
  </si>
  <si>
    <t>Training available and encouraged to ensure that the health and safety staff is aware of the latest standards and guidelines</t>
  </si>
  <si>
    <t>Funding to ensure that typical as well as unusual/emergency safety and health expenditures will be covered.</t>
  </si>
  <si>
    <t>Health policies and legislation of concern to the organization are addressed by management and OEM and OEH professionals with medical and health professionals providing appropriate expertise.</t>
  </si>
  <si>
    <t>Level of funding provided to support health, safety, wellness and environmental programs over time</t>
  </si>
  <si>
    <t xml:space="preserve">0-100% </t>
  </si>
  <si>
    <t>Weighted</t>
  </si>
  <si>
    <t>Result</t>
  </si>
  <si>
    <t>0-100%</t>
  </si>
  <si>
    <t>Level 1</t>
  </si>
  <si>
    <t>Answers</t>
  </si>
  <si>
    <t>ALWAYS</t>
  </si>
  <si>
    <t>SOMETIMES</t>
  </si>
  <si>
    <t>RARELY</t>
  </si>
  <si>
    <t>NEVER</t>
  </si>
  <si>
    <t>USUALLY</t>
  </si>
  <si>
    <t>ORGANIZATION</t>
  </si>
  <si>
    <t>Assessment Score</t>
  </si>
  <si>
    <t>Answer</t>
  </si>
  <si>
    <t>Purpose of Assessment Tool</t>
  </si>
  <si>
    <t xml:space="preserve">The assessment is designed to be done with a cross organizational representation of professionals who are familiar with the organizations health, safety and environmental programs as well as the overall management of the organization. </t>
  </si>
  <si>
    <t xml:space="preserve">The score builds geometrically from the foundation of appropriate programs.  Each is assigned points.  </t>
  </si>
  <si>
    <t>Example:</t>
  </si>
  <si>
    <t xml:space="preserve">The weighted average of the scores is determined and is shown at the top of the corresponding worksheet.  The summary of all the elements is then shown on the summary score sheet. </t>
  </si>
  <si>
    <t>A comprehensive process for review and identification of methods to minimize environmental impact of chemicals</t>
  </si>
  <si>
    <t>Procedures to proactively prevent future health and/or environmental problems from products/services.</t>
  </si>
  <si>
    <t>Number of times that the evaluations led to changes/improvements in work processes</t>
  </si>
  <si>
    <t>The Toxics Release Inventory (TRI) required by EPA annually and records of the amount of "toxics" used</t>
  </si>
  <si>
    <t>Organization</t>
  </si>
  <si>
    <t>Staff Turnover</t>
  </si>
  <si>
    <t>N/A</t>
  </si>
  <si>
    <t xml:space="preserve">The Assessor is to select an answer that represents their understanding of the existence and frequency of an element in the item sheet.  The answer will be selected from the drop down boxes that are colored in light green. </t>
  </si>
  <si>
    <t>Examiner Judgment</t>
  </si>
  <si>
    <t>Compliance with technician training requirements, (e.g. audiometric, pulmonary function, EKG's) calibration of equipment, testing procedures, and interpretation parameters.</t>
  </si>
  <si>
    <t>Examiners Judgment</t>
  </si>
  <si>
    <t>Recycling of wastes from the production facility/workplace</t>
  </si>
  <si>
    <t>Support for green areas/forests at or near facilities</t>
  </si>
  <si>
    <t>Education of community to potential risks of products including catastrophes (compliance with environmental Right to Know laws.</t>
  </si>
  <si>
    <t>Posting of community air pollution levels</t>
  </si>
  <si>
    <t>Requirements to follow ISO environmental guidelines (14001)</t>
  </si>
  <si>
    <t>Assessment  Score</t>
  </si>
  <si>
    <t>Recommendations</t>
  </si>
  <si>
    <t>The scoring methodology of the self-assessment is based on the same principles as the CHAA Examiners use when reviewing an application.  Each category is divided into areas and each area is assigned points.  Each area is evaluated for maturity of the organization in addressing the area of focus.  The guidelines look for the existence of applicable and appropriate programs and if these programs are appropriately disseminated in the organization.  The programs are the foundation of the scoring.  The maturity of the organizations programs is demonstrated through the use of metrics and that these metrics are used to both evaluate the effectiveness of the programs and as feedback for improvement over time.  (For examples of metrics that may apply, please refer to the sheet noted as Sample Metrics.)</t>
  </si>
  <si>
    <t>Name of Person of Completing</t>
  </si>
  <si>
    <t xml:space="preserve">To enter suggestions for improvement double click on the cell below.  All comments must be entered into the one cell in order to be listed on the summary page at the end. </t>
  </si>
  <si>
    <t xml:space="preserve">Suggestions for improvement for Item 1.1: </t>
  </si>
  <si>
    <t>Suggestions for improvement for Item 1.3</t>
  </si>
  <si>
    <t>Suggestions for improvement for Item 2.1</t>
  </si>
  <si>
    <t>Suggestions for improvement for Item 2.2</t>
  </si>
  <si>
    <t>Suggestions for improvement for Item 3.1</t>
  </si>
  <si>
    <t>Suggestions for improvement for Item 3.2</t>
  </si>
  <si>
    <t>Suggestions for improvement for Item 3.6</t>
  </si>
  <si>
    <t>Suggestions for improvement for Item 3.5</t>
  </si>
  <si>
    <t>Suggestions for improvement for Item 3.3</t>
  </si>
  <si>
    <t>Suggestions for improvement for Item 2.4</t>
  </si>
  <si>
    <t>Suggestions for improvement  for Item 1.2</t>
  </si>
  <si>
    <t>Team members completing the self assessment</t>
  </si>
  <si>
    <t>Documented system for identification and quantification of chemicals that enter the external environment</t>
  </si>
  <si>
    <t>Efficient use and measurement of energy and reduction of greenhouse gases/CO2</t>
  </si>
  <si>
    <t>Personal support of environmental or sustainable goals. (e.g. home waste recycling/disposal, home energy use, carpooling, etc.)</t>
  </si>
  <si>
    <t>Number of regular environmental evaluations and audits</t>
  </si>
  <si>
    <t>Number and frequency of regular environmental audits and reviews of facilities and waste disposal sites</t>
  </si>
  <si>
    <t>Safety rules and procedures incorporated into site operations, especially on hazardous materials handling, storage and disposal.</t>
  </si>
  <si>
    <t>Total Score *</t>
  </si>
  <si>
    <t xml:space="preserve">*It should be noted that for items where there is a high frequency of N/A the score is going to be artifically low. This can be compensated for by adding the points for that item to the overall score. </t>
  </si>
  <si>
    <t>System and database used for providing up-to-date travel health advisories</t>
  </si>
  <si>
    <t>Medical evacuation plans for international travelers</t>
  </si>
  <si>
    <t>Mental health assessment and preparation for expatriates and families</t>
  </si>
  <si>
    <t>Compliance with guidelines (eg ACIP) with Malaria prophylaxis</t>
  </si>
  <si>
    <t>Percent of eligible (indicated at risk) workers and locations receiving programs</t>
  </si>
  <si>
    <t>Formal travel programs for domestic and international travelers/assignees as appropriate pre-trip and post trip/expatriates evaluation.</t>
  </si>
  <si>
    <t>Assessment of medical needs of international travelers and quality of care for international travelers/assignees/expatriates</t>
  </si>
  <si>
    <t>Assessment of satisfaction of progress by travelers/expatriates</t>
  </si>
  <si>
    <t>International Immunization compliance rates with national guidelines (eg ACIP) for appropriate groups for required routine (influenza, pneumococcal disease) &amp; recommended vaccines (eg. Hep A&amp;B, typhoid, yellow fever, tetanus, Japanese encephalitis, meningitis)</t>
  </si>
  <si>
    <t>Thoughts to remember- this is a tool for education.  Examiners scores may differ greatly. If you score above 250 consider applying for the CHAA and have an examiner team evaluate your progress.</t>
  </si>
  <si>
    <t>Plans are reviewed as necessary based upon changes in requirements, the environment, or other factors.</t>
  </si>
  <si>
    <t>Information available for recognizing and treating over exposure to potentially hazardous chemicals.</t>
  </si>
  <si>
    <t>Recyclability and reusability of products manufactured</t>
  </si>
  <si>
    <t>Sample Metrics for Select Standards</t>
  </si>
  <si>
    <r>
      <t>1.</t>
    </r>
    <r>
      <rPr>
        <sz val="7"/>
        <rFont val="Times New Roman"/>
        <family val="1"/>
      </rPr>
      <t xml:space="preserve">       </t>
    </r>
    <r>
      <rPr>
        <i/>
        <sz val="10.5"/>
        <rFont val="Times New Roman"/>
        <family val="1"/>
      </rPr>
      <t>Workers’ Compensation</t>
    </r>
  </si>
  <si>
    <r>
      <t>a.</t>
    </r>
    <r>
      <rPr>
        <sz val="7"/>
        <rFont val="Times New Roman"/>
        <family val="1"/>
      </rPr>
      <t xml:space="preserve">          </t>
    </r>
    <r>
      <rPr>
        <sz val="10.5"/>
        <rFont val="Times New Roman"/>
        <family val="1"/>
      </rPr>
      <t>Number of workers’ compensation claims filed annually</t>
    </r>
  </si>
  <si>
    <r>
      <t>b.</t>
    </r>
    <r>
      <rPr>
        <sz val="7"/>
        <rFont val="Times New Roman"/>
        <family val="1"/>
      </rPr>
      <t xml:space="preserve">          </t>
    </r>
    <r>
      <rPr>
        <sz val="10.5"/>
        <rFont val="Times New Roman"/>
        <family val="1"/>
      </rPr>
      <t>Total workers’ compensation costs incurred each year – trend data minimum 3 years</t>
    </r>
  </si>
  <si>
    <r>
      <t>c.</t>
    </r>
    <r>
      <rPr>
        <sz val="7"/>
        <rFont val="Times New Roman"/>
        <family val="1"/>
      </rPr>
      <t xml:space="preserve">          </t>
    </r>
    <r>
      <rPr>
        <sz val="10.5"/>
        <rFont val="Times New Roman"/>
        <family val="1"/>
      </rPr>
      <t>Total temporary disability (TTD) days paid each year</t>
    </r>
  </si>
  <si>
    <r>
      <t>2.</t>
    </r>
    <r>
      <rPr>
        <sz val="7"/>
        <rFont val="Times New Roman"/>
        <family val="1"/>
      </rPr>
      <t xml:space="preserve">       </t>
    </r>
    <r>
      <rPr>
        <i/>
        <sz val="10.5"/>
        <rFont val="Times New Roman"/>
        <family val="1"/>
      </rPr>
      <t>Percent of Senior Management Reviews</t>
    </r>
  </si>
  <si>
    <r>
      <t>a.</t>
    </r>
    <r>
      <rPr>
        <sz val="7"/>
        <rFont val="Times New Roman"/>
        <family val="1"/>
      </rPr>
      <t xml:space="preserve">          </t>
    </r>
    <r>
      <rPr>
        <sz val="10.5"/>
        <rFont val="Times New Roman"/>
        <family val="1"/>
      </rPr>
      <t>Number of leader/senior manager reviews per year divided by total number in leadership position</t>
    </r>
  </si>
  <si>
    <r>
      <t>3.</t>
    </r>
    <r>
      <rPr>
        <sz val="7"/>
        <rFont val="Times New Roman"/>
        <family val="1"/>
      </rPr>
      <t xml:space="preserve">       </t>
    </r>
    <r>
      <rPr>
        <i/>
        <sz val="10.5"/>
        <rFont val="Times New Roman"/>
        <family val="1"/>
      </rPr>
      <t>Turnover Rate</t>
    </r>
  </si>
  <si>
    <r>
      <t>a.</t>
    </r>
    <r>
      <rPr>
        <sz val="7"/>
        <rFont val="Times New Roman"/>
        <family val="1"/>
      </rPr>
      <t xml:space="preserve">          </t>
    </r>
    <r>
      <rPr>
        <sz val="10.5"/>
        <rFont val="Times New Roman"/>
        <family val="1"/>
      </rPr>
      <t>Number of employees leaving during the year x 100 divided by number of employees at start of year</t>
    </r>
  </si>
  <si>
    <r>
      <t>4.</t>
    </r>
    <r>
      <rPr>
        <sz val="7"/>
        <rFont val="Times New Roman"/>
        <family val="1"/>
      </rPr>
      <t xml:space="preserve">       </t>
    </r>
    <r>
      <rPr>
        <i/>
        <sz val="10.5"/>
        <rFont val="Times New Roman"/>
        <family val="1"/>
      </rPr>
      <t>Accident/Incidence Rates for Employees and Contractors (Trend over 5 years)</t>
    </r>
  </si>
  <si>
    <r>
      <t>a.</t>
    </r>
    <r>
      <rPr>
        <sz val="7"/>
        <rFont val="Times New Roman"/>
        <family val="1"/>
      </rPr>
      <t xml:space="preserve">          </t>
    </r>
    <r>
      <rPr>
        <sz val="10.5"/>
        <rFont val="Times New Roman"/>
        <family val="1"/>
      </rPr>
      <t>Frequency: OSHA Total Recordable Incidence Rate (OSHA TRIR) Employees and Contractors – (# of OSHA Recordable x 200,000/# of hours worked)</t>
    </r>
  </si>
  <si>
    <r>
      <t>b.</t>
    </r>
    <r>
      <rPr>
        <sz val="7"/>
        <rFont val="Times New Roman"/>
        <family val="1"/>
      </rPr>
      <t xml:space="preserve">          </t>
    </r>
    <r>
      <rPr>
        <sz val="10.5"/>
        <rFont val="Times New Roman"/>
        <family val="1"/>
      </rPr>
      <t>Severity: OSHA restricted duty days for employees and contractors (# of lost/restricted work days x 200,000/# of hours worked)</t>
    </r>
  </si>
  <si>
    <r>
      <t>c.</t>
    </r>
    <r>
      <rPr>
        <sz val="7"/>
        <rFont val="Times New Roman"/>
        <family val="1"/>
      </rPr>
      <t xml:space="preserve">          </t>
    </r>
    <r>
      <rPr>
        <sz val="10.5"/>
        <rFont val="Times New Roman"/>
        <family val="1"/>
      </rPr>
      <t>Severity: OSHA lost/restricted workday case rate (# of OSHA lost/restricted workday cases x 200,000/# of hours worked)</t>
    </r>
  </si>
  <si>
    <r>
      <t>5.</t>
    </r>
    <r>
      <rPr>
        <sz val="7"/>
        <rFont val="Times New Roman"/>
        <family val="1"/>
      </rPr>
      <t xml:space="preserve">       </t>
    </r>
    <r>
      <rPr>
        <i/>
        <sz val="10.5"/>
        <rFont val="Times New Roman"/>
        <family val="1"/>
      </rPr>
      <t>Hazard Recognition (minimum 3 years of data)</t>
    </r>
  </si>
  <si>
    <r>
      <t>a.</t>
    </r>
    <r>
      <rPr>
        <sz val="7"/>
        <rFont val="Times New Roman"/>
        <family val="1"/>
      </rPr>
      <t xml:space="preserve">          </t>
    </r>
    <r>
      <rPr>
        <sz val="10.5"/>
        <rFont val="Times New Roman"/>
        <family val="1"/>
      </rPr>
      <t>Total # of inspections and/or audits per year to include # of correct (safe conditions) and # of adverse/at-risk (unsafe) conditions/inspection or audit</t>
    </r>
  </si>
  <si>
    <r>
      <t>b.</t>
    </r>
    <r>
      <rPr>
        <sz val="7"/>
        <rFont val="Times New Roman"/>
        <family val="1"/>
      </rPr>
      <t xml:space="preserve">          </t>
    </r>
    <r>
      <rPr>
        <sz val="10.5"/>
        <rFont val="Times New Roman"/>
        <family val="1"/>
      </rPr>
      <t>Total # of near miss reported/year</t>
    </r>
  </si>
  <si>
    <r>
      <t>c.</t>
    </r>
    <r>
      <rPr>
        <sz val="7"/>
        <rFont val="Times New Roman"/>
        <family val="1"/>
      </rPr>
      <t xml:space="preserve">          </t>
    </r>
    <r>
      <rPr>
        <sz val="10.5"/>
        <rFont val="Times New Roman"/>
        <family val="1"/>
      </rPr>
      <t>Total # of observations reported/year (safe conditions) and # of adverse/at-risk (unsafe) conditions/observation reported</t>
    </r>
  </si>
  <si>
    <r>
      <t>d.</t>
    </r>
    <r>
      <rPr>
        <sz val="7"/>
        <rFont val="Times New Roman"/>
        <family val="1"/>
      </rPr>
      <t xml:space="preserve">          </t>
    </r>
    <r>
      <rPr>
        <sz val="10.5"/>
        <rFont val="Times New Roman"/>
        <family val="1"/>
      </rPr>
      <t>The % of owned or leased work locations that have implemented an occupational safety health management system. The % of those locations that have been audited by an independent 3rd party.</t>
    </r>
  </si>
  <si>
    <r>
      <t>6.</t>
    </r>
    <r>
      <rPr>
        <sz val="7"/>
        <rFont val="Times New Roman"/>
        <family val="1"/>
      </rPr>
      <t xml:space="preserve">       </t>
    </r>
    <r>
      <rPr>
        <i/>
        <sz val="10.5"/>
        <rFont val="Times New Roman"/>
        <family val="1"/>
      </rPr>
      <t>Participation</t>
    </r>
  </si>
  <si>
    <r>
      <t>a.</t>
    </r>
    <r>
      <rPr>
        <sz val="7"/>
        <rFont val="Times New Roman"/>
        <family val="1"/>
      </rPr>
      <t xml:space="preserve">          </t>
    </r>
    <r>
      <rPr>
        <sz val="10.5"/>
        <rFont val="Times New Roman"/>
        <family val="1"/>
      </rPr>
      <t>% of workforce submitting observations (safe, at risk conditions), near misses annually</t>
    </r>
  </si>
  <si>
    <r>
      <t>7.</t>
    </r>
    <r>
      <rPr>
        <sz val="7"/>
        <rFont val="Times New Roman"/>
        <family val="1"/>
      </rPr>
      <t xml:space="preserve">       </t>
    </r>
    <r>
      <rPr>
        <i/>
        <sz val="10.5"/>
        <rFont val="Times New Roman"/>
        <family val="1"/>
      </rPr>
      <t>Hazard Prevention/Closure Rate</t>
    </r>
  </si>
  <si>
    <r>
      <t>a.</t>
    </r>
    <r>
      <rPr>
        <sz val="7"/>
        <rFont val="Times New Roman"/>
        <family val="1"/>
      </rPr>
      <t xml:space="preserve">          </t>
    </r>
    <r>
      <rPr>
        <sz val="10.5"/>
        <rFont val="Times New Roman"/>
        <family val="1"/>
      </rPr>
      <t>% completion of corrective actions for adverse (unsafe) conditions reported for inspections/audits/near miss and observations within due date</t>
    </r>
  </si>
  <si>
    <r>
      <t>8.</t>
    </r>
    <r>
      <rPr>
        <sz val="7"/>
        <rFont val="Times New Roman"/>
        <family val="1"/>
      </rPr>
      <t xml:space="preserve">       </t>
    </r>
    <r>
      <rPr>
        <i/>
        <sz val="10.5"/>
        <rFont val="Times New Roman"/>
        <family val="1"/>
      </rPr>
      <t>Education and Training</t>
    </r>
  </si>
  <si>
    <r>
      <t>a.</t>
    </r>
    <r>
      <rPr>
        <sz val="7"/>
        <rFont val="Times New Roman"/>
        <family val="1"/>
      </rPr>
      <t xml:space="preserve">       </t>
    </r>
    <r>
      <rPr>
        <sz val="10.5"/>
        <rFont val="Times New Roman"/>
        <family val="1"/>
      </rPr>
      <t># of hours of training/employee as % of objective</t>
    </r>
  </si>
  <si>
    <r>
      <t>b.</t>
    </r>
    <r>
      <rPr>
        <sz val="7"/>
        <rFont val="Times New Roman"/>
        <family val="1"/>
      </rPr>
      <t xml:space="preserve">       </t>
    </r>
    <r>
      <rPr>
        <sz val="10.5"/>
        <rFont val="Times New Roman"/>
        <family val="1"/>
      </rPr>
      <t>Total training days completed during year divided by the average number of employees for the year</t>
    </r>
  </si>
  <si>
    <r>
      <t>c.</t>
    </r>
    <r>
      <rPr>
        <sz val="7"/>
        <rFont val="Times New Roman"/>
        <family val="1"/>
      </rPr>
      <t xml:space="preserve">       </t>
    </r>
    <r>
      <rPr>
        <sz val="10.5"/>
        <rFont val="Times New Roman"/>
        <family val="1"/>
      </rPr>
      <t>The percent of employees trained prior to start of work</t>
    </r>
  </si>
  <si>
    <r>
      <t>9.</t>
    </r>
    <r>
      <rPr>
        <sz val="7"/>
        <rFont val="Times New Roman"/>
        <family val="1"/>
      </rPr>
      <t xml:space="preserve">          </t>
    </r>
    <r>
      <rPr>
        <i/>
        <sz val="10.5"/>
        <rFont val="Times New Roman"/>
        <family val="1"/>
      </rPr>
      <t>Wellness Programs</t>
    </r>
  </si>
  <si>
    <r>
      <t>a.</t>
    </r>
    <r>
      <rPr>
        <sz val="7"/>
        <rFont val="Times New Roman"/>
        <family val="1"/>
      </rPr>
      <t xml:space="preserve">       </t>
    </r>
    <r>
      <rPr>
        <sz val="10.5"/>
        <rFont val="Times New Roman"/>
        <family val="1"/>
      </rPr>
      <t>Percent of employees completing an annual HRA</t>
    </r>
  </si>
  <si>
    <r>
      <t>b.</t>
    </r>
    <r>
      <rPr>
        <sz val="7"/>
        <rFont val="Times New Roman"/>
        <family val="1"/>
      </rPr>
      <t xml:space="preserve">       </t>
    </r>
    <r>
      <rPr>
        <sz val="10.5"/>
        <rFont val="Times New Roman"/>
        <family val="1"/>
      </rPr>
      <t>Percent of employees completing Annual Labs/Biometric Screenings</t>
    </r>
  </si>
  <si>
    <r>
      <t>c.</t>
    </r>
    <r>
      <rPr>
        <sz val="7"/>
        <rFont val="Times New Roman"/>
        <family val="1"/>
      </rPr>
      <t xml:space="preserve">       </t>
    </r>
    <r>
      <rPr>
        <sz val="10.5"/>
        <rFont val="Times New Roman"/>
        <family val="1"/>
      </rPr>
      <t>Percent of employees completing a primary care physician periodic wellness visit</t>
    </r>
  </si>
  <si>
    <r>
      <t>10.</t>
    </r>
    <r>
      <rPr>
        <sz val="7"/>
        <rFont val="Times New Roman"/>
        <family val="1"/>
      </rPr>
      <t xml:space="preserve">      </t>
    </r>
    <r>
      <rPr>
        <i/>
        <sz val="10.5"/>
        <rFont val="Times New Roman"/>
        <family val="1"/>
      </rPr>
      <t>Prevalence of Chronic Health Conditions and Health Risks</t>
    </r>
  </si>
  <si>
    <r>
      <t>b.</t>
    </r>
    <r>
      <rPr>
        <sz val="7"/>
        <rFont val="Times New Roman"/>
        <family val="1"/>
      </rPr>
      <t xml:space="preserve">       </t>
    </r>
    <r>
      <rPr>
        <sz val="10.5"/>
        <rFont val="Times New Roman"/>
        <family val="1"/>
      </rPr>
      <t>Percent of employees in low, medium and high health-risk categories at baseline and annual follow up (as outlined in “Zero Trends.”)</t>
    </r>
  </si>
  <si>
    <r>
      <t>11.</t>
    </r>
    <r>
      <rPr>
        <sz val="7"/>
        <rFont val="Times New Roman"/>
        <family val="1"/>
      </rPr>
      <t xml:space="preserve">      </t>
    </r>
    <r>
      <rPr>
        <i/>
        <sz val="10.5"/>
        <rFont val="Times New Roman"/>
        <family val="1"/>
      </rPr>
      <t>Impact of Health Conditions</t>
    </r>
  </si>
  <si>
    <r>
      <t>a.</t>
    </r>
    <r>
      <rPr>
        <sz val="7"/>
        <rFont val="Times New Roman"/>
        <family val="1"/>
      </rPr>
      <t xml:space="preserve">       </t>
    </r>
    <r>
      <rPr>
        <sz val="10.5"/>
        <rFont val="Times New Roman"/>
        <family val="1"/>
      </rPr>
      <t>Working days lost per year by disease category (i.e., diabetes, obesity, hypertension etc.) x 100 divided by working days available in the same year.</t>
    </r>
  </si>
  <si>
    <r>
      <t>12.</t>
    </r>
    <r>
      <rPr>
        <sz val="7"/>
        <rFont val="Times New Roman"/>
        <family val="1"/>
      </rPr>
      <t xml:space="preserve">      </t>
    </r>
    <r>
      <rPr>
        <i/>
        <sz val="10.5"/>
        <rFont val="Times New Roman"/>
        <family val="1"/>
      </rPr>
      <t>Community Engagement</t>
    </r>
  </si>
  <si>
    <r>
      <t>a.</t>
    </r>
    <r>
      <rPr>
        <sz val="7"/>
        <rFont val="Times New Roman"/>
        <family val="1"/>
      </rPr>
      <t xml:space="preserve">       </t>
    </r>
    <r>
      <rPr>
        <sz val="10.5"/>
        <rFont val="Times New Roman"/>
        <family val="1"/>
      </rPr>
      <t>Number of community activities engaged in annually by the employer that are related to community health and/or environmental sustainability</t>
    </r>
  </si>
  <si>
    <t xml:space="preserve">(As an example, the percent of employees that are high-risk with each of the individual 15 health risks in Dee Edington’s assessment model as outlined in the book "Zero Trends."       </t>
  </si>
  <si>
    <r>
      <t>a.</t>
    </r>
    <r>
      <rPr>
        <sz val="7"/>
        <rFont val="Times New Roman"/>
        <family val="1"/>
      </rPr>
      <t xml:space="preserve">       </t>
    </r>
    <r>
      <rPr>
        <sz val="10.5"/>
        <rFont val="Times New Roman"/>
        <family val="1"/>
      </rPr>
      <t>Percent of employees in individual high health-risk levels at baseline and annual follow up.</t>
    </r>
  </si>
  <si>
    <t>3.1 Evaluation and Quality Improvement</t>
  </si>
  <si>
    <t>1.3 Occupational Injury and Illness Management</t>
  </si>
  <si>
    <t>3.3 Travelers Health</t>
  </si>
  <si>
    <t>3.6 Mental and Behavioral Health and Misuse of Substances</t>
  </si>
  <si>
    <t>2.6 External Environment</t>
  </si>
  <si>
    <t>2.7 Emergency Preparedness, Continuity Planning and Disruption Prevention</t>
  </si>
  <si>
    <t>3.4 Health promotion and wellness, including non-occupational illness &amp; injury</t>
  </si>
  <si>
    <t>3.5 Health benefits management</t>
  </si>
  <si>
    <t>1.0 Economic Dimensions</t>
  </si>
  <si>
    <t>2.0 Environmental Dimension</t>
  </si>
  <si>
    <t>3.0 Social Dimensions</t>
  </si>
  <si>
    <t>Suggestions for improvement for Item 1.5</t>
  </si>
  <si>
    <t>Suggestions for improvement for Item 2.3</t>
  </si>
  <si>
    <t>Suggestions for improvement for Item 2.5</t>
  </si>
  <si>
    <t>Suggestions for improvement for Item 2.6</t>
  </si>
  <si>
    <t>Suggestions for improvement for Item 2.7</t>
  </si>
  <si>
    <t>The purpose of the self assessment tool is to provide both an educational opportunity as well as feedback for the direction that your organization might take for improvement or to apply for the Corporate  Health Achievement Award.  This tool is intended to be used as a supplement to the Corporate Health Achievement Award "Guide to a Healthy and Safe Workplace."  To best understand it and what is intended you should have the ACOEM Standards with you while completing the assessment.</t>
  </si>
  <si>
    <t>How to Use the Excel Self Assessment Scoring Sheets</t>
  </si>
  <si>
    <t>Policies written and enforced that support ethical principles of occupational  medicine, health, safety and other organizations.</t>
  </si>
  <si>
    <t>Medical health and safety personnel encouraged and sponsored to be active in local professional societies and committees</t>
  </si>
  <si>
    <t>OEM, OEH and safety professionals systematically maintain awareness of legal and regulatory issues that may impact health programs.</t>
  </si>
  <si>
    <t>Systematic program for planning with input and alignment of all the health, safety and medical disciplines.</t>
  </si>
  <si>
    <t>Number of health and safety programs that have been designed, delivered and have demonstrated outcomes.</t>
  </si>
  <si>
    <t>Participation of occupational health, medical and safety professionals in external committees and activities</t>
  </si>
  <si>
    <t>Health and safety information is integrated with other information management tools to drive improvements in worker health, safety, quality and efficiency.</t>
  </si>
  <si>
    <t>Health and safety information systems support to audits and research</t>
  </si>
  <si>
    <t>Data protection protocols for all health &amp; safety systems</t>
  </si>
  <si>
    <t>Data on the response time for providing medical records and/or response to safety issues</t>
  </si>
  <si>
    <t>Audit results for compliance to set regulatory criteria in both health and safety</t>
  </si>
  <si>
    <t>Percent compliance with ACOEM's Occupational Medicine Practice Guidelines, 3rd Edition for treatment of workplace illness and injury or other guidelines</t>
  </si>
  <si>
    <t>Calculation of cost/benefit analyses or ROI or VOI (value of investment)</t>
  </si>
  <si>
    <t>Demonstrated integration of health and safety activity.</t>
  </si>
  <si>
    <t>Infection control procedures clearly communicated to all medical, health and safety professionals.</t>
  </si>
  <si>
    <t>No-Show and missed appointment rates for health &amp; safety screenings/monitoring</t>
  </si>
  <si>
    <t>OEM, OEH and safety staff are members of community panels</t>
  </si>
  <si>
    <t>Number and frequency of meetings with community groups involving OEM, OEH and safety staff</t>
  </si>
  <si>
    <t>Adherence to ACOEM and other occupational health and safety organizations' Code of Ethical conduct</t>
  </si>
  <si>
    <t>Determination of effectiveness of OEH&amp;S management after each accident or incident</t>
  </si>
  <si>
    <t>Illness/injury cluster investigation</t>
  </si>
  <si>
    <t xml:space="preserve">Workforce demographics reflect community </t>
  </si>
  <si>
    <t>Number of community activities engaged in annually</t>
  </si>
  <si>
    <t>Travel medicine advice for international travelers/expatriates and families including sending company teams to aid in response to natural/man-made disasters</t>
  </si>
  <si>
    <t>Impact of programs on clinical data and productivity and safety ie reduction in illness/injury/absence</t>
  </si>
  <si>
    <t>Threat of workplace violence procedures</t>
  </si>
  <si>
    <t>1.2 Health and Safety Information Systems</t>
  </si>
  <si>
    <t>3.2 Innovation &amp; Social Responsibility</t>
  </si>
  <si>
    <t>1.4 Absence and Disability Management</t>
  </si>
  <si>
    <t>1.5 Integrated Health and Productivity Management</t>
  </si>
  <si>
    <t>2.2 Workplace Health Hazard Evaluation, Inspection and Abatement</t>
  </si>
  <si>
    <t>2.3 Education Regarding Worksite Hazards</t>
  </si>
  <si>
    <t>2.4 Personal Protective Equipment (PPE)</t>
  </si>
  <si>
    <t>2.5 Toxicological Assessment and Planning</t>
  </si>
  <si>
    <t>Regular and systematic communications programs to the worker population and local community officials and EMS responders with special emphasis to all potentially exposed person as defined by law, organization policy and good OEH&amp;S practices.</t>
  </si>
  <si>
    <t>Safety data sheets (SDS) are readily available at all relevant worksites for ease in consulting in case of an accident.</t>
  </si>
  <si>
    <t>Number of SDS developed as manufacturer of the product</t>
  </si>
  <si>
    <t>Frequency of updating the SDS</t>
  </si>
  <si>
    <t>Incidences of exposures to judge needs in this area</t>
  </si>
  <si>
    <t>Advise by OEM and OEH professionals on sanitation and hygiene</t>
  </si>
  <si>
    <t>Post-trip health status reports</t>
  </si>
  <si>
    <t>Links between illness (behavioral or substance abuse) and workplace issues e.g. terminations, job turn-over, absenteeism, theft, security, disciplinary actions, medical claims.</t>
  </si>
  <si>
    <t>Suggestions for improvement for Item 3.4</t>
  </si>
  <si>
    <t>Workforce demographics reflect community leadership and engagement in community health and sustainability activities on an annual basis</t>
  </si>
  <si>
    <t>Number of employees in an equity group X 100 divided by the total number of employees at the same point in time</t>
  </si>
  <si>
    <t>Information available for recognizing the environmental impact from products for distribution to the local community</t>
  </si>
  <si>
    <t>Manufacture of products using environmentally friendly raw materials from suppliers (ref: http://www.epa.gov/epp/pubs/guidance/finalguidance.htm)</t>
  </si>
  <si>
    <t>Suggestions for improvement for Item 1.4</t>
  </si>
  <si>
    <t xml:space="preserve">There is an opportunity for assessors to make recommendations for organizational improvements as they move through the assessment document.  The assessor just needs to highlight the area and make a note in the area at the bottom of the worksheet.  These will then be summarized at the end of the assessment document. </t>
  </si>
  <si>
    <t>Item 2.2 Workplace Health Hazard Evaluation, Inspection and Abatement</t>
  </si>
  <si>
    <t>Item 2.3 Education Regarding Worksite Hazards</t>
  </si>
  <si>
    <t>Item 2.4 Personal Protective Equipment (PPE)</t>
  </si>
  <si>
    <t>Item 2.5 Toxicological Assessment and Planning</t>
  </si>
  <si>
    <t>Item 2.6 External Environment</t>
  </si>
  <si>
    <t>Item 2.7 Emergency Preparedness, Continuity Planning and Disruption Prevention</t>
  </si>
  <si>
    <t>Item 3.3 Travelers Health</t>
  </si>
  <si>
    <t>Item 3.4 Health Promotion and Wellness Including Non-occupational Injury and Illness Management</t>
  </si>
  <si>
    <t>Item 3.5 Health Benefits Management</t>
  </si>
  <si>
    <t>Item 3.6  Mental and Behavioral Health and Misuse of Substances</t>
  </si>
  <si>
    <t>Item 1.3 Occupational Injury and Illness Management</t>
  </si>
  <si>
    <t>Item 1.4 Absence and Disability Management</t>
  </si>
  <si>
    <t>Item 1.5 Integrated Health and Productivity Management</t>
  </si>
  <si>
    <t>Item  1.1  Organization and Management</t>
  </si>
  <si>
    <t>Item  1.2  Health and Safety Information Systems</t>
  </si>
  <si>
    <t>Item 3.1 Evaluation and Quality Improvement</t>
  </si>
  <si>
    <t>Item 3.2  Innovation &amp; Social Responsibility</t>
  </si>
  <si>
    <t>Count</t>
  </si>
  <si>
    <t>if &gt; 5</t>
  </si>
  <si>
    <t>if &gt; 7</t>
  </si>
  <si>
    <t>if &gt; 6</t>
  </si>
  <si>
    <t>if &gt; 3</t>
  </si>
  <si>
    <t>if &gt; 4</t>
  </si>
  <si>
    <t>if &gt; 9</t>
  </si>
  <si>
    <t>if &gt;7</t>
  </si>
  <si>
    <t>if &gt; 8</t>
  </si>
  <si>
    <t>Condition of award of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</si>
</sst>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b/>
      <sz val="10"/>
      <name val="Arial"/>
      <family val="2"/>
    </font>
    <font>
      <u/>
      <sz val="10"/>
      <color indexed="12"/>
      <name val="Arial"/>
      <family val="2"/>
    </font>
    <font>
      <sz val="10"/>
      <name val="Arial"/>
      <family val="2"/>
    </font>
    <font>
      <sz val="10"/>
      <name val="Symbol"/>
      <family val="1"/>
      <charset val="2"/>
    </font>
    <font>
      <sz val="11"/>
      <name val="Calibri"/>
      <family val="2"/>
    </font>
    <font>
      <sz val="7"/>
      <name val="Times New Roman"/>
      <family val="1"/>
    </font>
    <font>
      <sz val="10"/>
      <name val="Calibri"/>
      <family val="2"/>
    </font>
    <font>
      <b/>
      <i/>
      <sz val="11"/>
      <name val="Calibri"/>
      <family val="2"/>
    </font>
    <font>
      <i/>
      <sz val="10"/>
      <name val="Arial"/>
      <family val="2"/>
    </font>
    <font>
      <b/>
      <sz val="10"/>
      <color rgb="FFFF0000"/>
      <name val="Arial"/>
      <family val="2"/>
    </font>
    <font>
      <sz val="10"/>
      <color rgb="FFFF0000"/>
      <name val="Arial"/>
      <family val="2"/>
    </font>
    <font>
      <sz val="11"/>
      <color rgb="FF000000"/>
      <name val="Calibri"/>
      <family val="2"/>
    </font>
    <font>
      <b/>
      <sz val="16"/>
      <color rgb="FF221F1F"/>
      <name val="Arial"/>
      <family val="2"/>
    </font>
    <font>
      <b/>
      <sz val="3"/>
      <name val="Arial"/>
      <family val="2"/>
    </font>
    <font>
      <b/>
      <sz val="12"/>
      <color rgb="FFFFFFFF"/>
      <name val="Times New Roman"/>
      <family val="1"/>
    </font>
    <font>
      <sz val="12"/>
      <name val="Times New Roman"/>
      <family val="1"/>
    </font>
    <font>
      <sz val="10.5"/>
      <name val="Times New Roman"/>
      <family val="1"/>
    </font>
    <font>
      <i/>
      <sz val="10.5"/>
      <name val="Times New Roman"/>
      <family val="1"/>
    </font>
    <font>
      <sz val="3.5"/>
      <name val="Times New Roman"/>
      <family val="1"/>
    </font>
    <font>
      <sz val="7.5"/>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3">
    <xf numFmtId="0" fontId="0" fillId="0" borderId="0" xfId="0"/>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Protection="1">
      <protection hidden="1"/>
    </xf>
    <xf numFmtId="0" fontId="2" fillId="0" borderId="1" xfId="0" applyFont="1" applyBorder="1" applyAlignment="1" applyProtection="1">
      <protection locked="0"/>
    </xf>
    <xf numFmtId="0" fontId="2" fillId="0" borderId="0" xfId="0" applyFont="1" applyBorder="1" applyAlignment="1" applyProtection="1">
      <alignment horizontal="center"/>
      <protection locked="0"/>
    </xf>
    <xf numFmtId="0" fontId="2" fillId="0" borderId="2" xfId="0" applyFont="1" applyBorder="1" applyAlignment="1" applyProtection="1">
      <protection locked="0"/>
    </xf>
    <xf numFmtId="0" fontId="2" fillId="0" borderId="2" xfId="0" applyFont="1" applyBorder="1" applyAlignment="1" applyProtection="1">
      <alignment horizontal="center"/>
      <protection locked="0"/>
    </xf>
    <xf numFmtId="0" fontId="2" fillId="0" borderId="2" xfId="0" applyFont="1" applyBorder="1" applyAlignment="1" applyProtection="1">
      <alignment horizontal="center" vertical="top" wrapText="1"/>
      <protection locked="0"/>
    </xf>
    <xf numFmtId="0" fontId="0" fillId="0" borderId="2"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2" xfId="0" applyBorder="1" applyAlignment="1" applyProtection="1">
      <alignment horizontal="center" wrapText="1"/>
      <protection locked="0"/>
    </xf>
    <xf numFmtId="0" fontId="2" fillId="0" borderId="0" xfId="0" applyFont="1" applyBorder="1" applyProtection="1">
      <protection locked="0"/>
    </xf>
    <xf numFmtId="0" fontId="0" fillId="0" borderId="0" xfId="0" applyBorder="1" applyAlignment="1" applyProtection="1">
      <alignment horizontal="center"/>
      <protection locked="0"/>
    </xf>
    <xf numFmtId="0" fontId="4" fillId="0" borderId="0" xfId="0" applyFont="1" applyProtection="1">
      <protection hidden="1"/>
    </xf>
    <xf numFmtId="0" fontId="0" fillId="2" borderId="0" xfId="0" applyFill="1" applyAlignment="1" applyProtection="1">
      <alignment wrapText="1"/>
      <protection locked="0"/>
    </xf>
    <xf numFmtId="1" fontId="0" fillId="0" borderId="1" xfId="0" applyNumberFormat="1" applyBorder="1" applyAlignment="1" applyProtection="1">
      <alignment horizontal="left" wrapText="1"/>
      <protection locked="0"/>
    </xf>
    <xf numFmtId="1" fontId="0" fillId="0" borderId="1" xfId="0" applyNumberFormat="1" applyBorder="1" applyAlignment="1" applyProtection="1">
      <alignment horizontal="center" wrapText="1"/>
      <protection locked="0"/>
    </xf>
    <xf numFmtId="1" fontId="0" fillId="0" borderId="0" xfId="0" applyNumberFormat="1" applyAlignment="1" applyProtection="1">
      <alignment horizontal="left" wrapText="1"/>
      <protection locked="0"/>
    </xf>
    <xf numFmtId="1" fontId="0" fillId="0" borderId="0" xfId="0" applyNumberFormat="1" applyAlignment="1" applyProtection="1">
      <alignment wrapText="1"/>
      <protection locked="0"/>
    </xf>
    <xf numFmtId="1" fontId="0" fillId="0" borderId="0" xfId="0" applyNumberFormat="1" applyAlignment="1" applyProtection="1">
      <alignment vertical="top" wrapText="1"/>
      <protection locked="0"/>
    </xf>
    <xf numFmtId="1" fontId="2" fillId="0" borderId="0" xfId="0" applyNumberFormat="1" applyFont="1" applyAlignment="1" applyProtection="1">
      <alignment horizontal="center" wrapText="1"/>
      <protection locked="0"/>
    </xf>
    <xf numFmtId="1" fontId="0" fillId="0" borderId="1" xfId="0" applyNumberFormat="1" applyBorder="1" applyAlignment="1" applyProtection="1">
      <alignment wrapText="1"/>
      <protection locked="0"/>
    </xf>
    <xf numFmtId="1" fontId="0" fillId="0" borderId="1" xfId="0" applyNumberFormat="1" applyBorder="1" applyAlignment="1" applyProtection="1">
      <alignment vertical="top" wrapText="1"/>
      <protection locked="0"/>
    </xf>
    <xf numFmtId="1" fontId="2" fillId="0" borderId="1" xfId="0" applyNumberFormat="1" applyFont="1" applyBorder="1" applyAlignment="1" applyProtection="1">
      <alignment horizontal="center" wrapText="1"/>
      <protection locked="0"/>
    </xf>
    <xf numFmtId="1" fontId="0" fillId="2" borderId="1" xfId="0" applyNumberFormat="1" applyFill="1" applyBorder="1" applyAlignment="1" applyProtection="1">
      <alignment horizontal="center" wrapText="1"/>
      <protection locked="0"/>
    </xf>
    <xf numFmtId="1" fontId="0" fillId="0" borderId="3" xfId="0" applyNumberFormat="1" applyBorder="1" applyAlignment="1" applyProtection="1">
      <alignment wrapText="1"/>
      <protection locked="0"/>
    </xf>
    <xf numFmtId="1" fontId="0" fillId="0" borderId="3" xfId="0" applyNumberFormat="1" applyBorder="1" applyAlignment="1" applyProtection="1">
      <alignment vertical="top" wrapText="1"/>
      <protection locked="0"/>
    </xf>
    <xf numFmtId="1" fontId="2" fillId="0" borderId="4" xfId="0" applyNumberFormat="1" applyFont="1" applyBorder="1" applyAlignment="1" applyProtection="1">
      <alignment horizontal="center" wrapText="1"/>
    </xf>
    <xf numFmtId="1" fontId="0" fillId="0" borderId="4" xfId="0" applyNumberFormat="1" applyBorder="1" applyAlignment="1" applyProtection="1">
      <alignment horizontal="center" wrapText="1"/>
      <protection locked="0"/>
    </xf>
    <xf numFmtId="1" fontId="2" fillId="0" borderId="5" xfId="0" applyNumberFormat="1" applyFont="1" applyBorder="1" applyAlignment="1" applyProtection="1">
      <alignment horizontal="left" wrapText="1"/>
      <protection locked="0"/>
    </xf>
    <xf numFmtId="1" fontId="0" fillId="0" borderId="0" xfId="0" applyNumberFormat="1" applyAlignment="1" applyProtection="1">
      <alignment horizontal="center" wrapText="1"/>
      <protection locked="0"/>
    </xf>
    <xf numFmtId="1" fontId="2" fillId="0" borderId="0" xfId="0" applyNumberFormat="1" applyFont="1" applyAlignment="1" applyProtection="1">
      <alignment wrapText="1"/>
      <protection locked="0"/>
    </xf>
    <xf numFmtId="1" fontId="4" fillId="0" borderId="0" xfId="0" applyNumberFormat="1" applyFont="1" applyAlignment="1" applyProtection="1">
      <alignment wrapText="1"/>
      <protection locked="0"/>
    </xf>
    <xf numFmtId="1" fontId="0" fillId="2" borderId="4" xfId="0" applyNumberFormat="1" applyFill="1" applyBorder="1" applyAlignment="1" applyProtection="1">
      <alignment horizontal="center" wrapText="1"/>
      <protection locked="0"/>
    </xf>
    <xf numFmtId="1" fontId="4" fillId="0" borderId="0" xfId="0" applyNumberFormat="1" applyFont="1" applyAlignment="1" applyProtection="1">
      <alignment horizontal="center" wrapText="1"/>
      <protection locked="0"/>
    </xf>
    <xf numFmtId="1" fontId="0" fillId="2" borderId="0" xfId="0" applyNumberFormat="1" applyFill="1" applyAlignment="1" applyProtection="1">
      <alignment wrapText="1"/>
      <protection locked="0"/>
    </xf>
    <xf numFmtId="1" fontId="0" fillId="0" borderId="0" xfId="0" applyNumberFormat="1" applyBorder="1" applyAlignment="1" applyProtection="1">
      <alignment horizontal="center" wrapText="1"/>
      <protection locked="0"/>
    </xf>
    <xf numFmtId="1" fontId="2" fillId="0" borderId="6" xfId="0" applyNumberFormat="1" applyFont="1" applyBorder="1" applyAlignment="1" applyProtection="1">
      <alignment vertical="top" wrapText="1"/>
      <protection locked="0"/>
    </xf>
    <xf numFmtId="1" fontId="0" fillId="0" borderId="0" xfId="0" applyNumberFormat="1" applyAlignment="1" applyProtection="1">
      <alignment horizontal="left" vertical="top" wrapText="1"/>
      <protection locked="0"/>
    </xf>
    <xf numFmtId="1" fontId="0" fillId="0" borderId="0" xfId="0" applyNumberFormat="1" applyAlignment="1" applyProtection="1">
      <alignment horizontal="center" vertical="top" wrapText="1"/>
      <protection locked="0"/>
    </xf>
    <xf numFmtId="1" fontId="2" fillId="0" borderId="0" xfId="0" applyNumberFormat="1" applyFont="1" applyAlignment="1" applyProtection="1">
      <alignment horizontal="center" vertical="top" wrapText="1"/>
      <protection locked="0"/>
    </xf>
    <xf numFmtId="1" fontId="0" fillId="0" borderId="6" xfId="0" applyNumberFormat="1" applyBorder="1" applyAlignment="1" applyProtection="1">
      <alignment wrapText="1"/>
      <protection locked="0"/>
    </xf>
    <xf numFmtId="1" fontId="2" fillId="0" borderId="0" xfId="0" applyNumberFormat="1" applyFont="1" applyAlignment="1" applyProtection="1">
      <alignment horizontal="center" wrapText="1"/>
    </xf>
    <xf numFmtId="1" fontId="0" fillId="0" borderId="0" xfId="0" applyNumberFormat="1" applyBorder="1" applyAlignment="1" applyProtection="1">
      <alignment wrapText="1"/>
      <protection locked="0"/>
    </xf>
    <xf numFmtId="1" fontId="4" fillId="0" borderId="0" xfId="0" applyNumberFormat="1" applyFont="1" applyAlignment="1" applyProtection="1">
      <alignment horizontal="left" wrapText="1"/>
      <protection locked="0"/>
    </xf>
    <xf numFmtId="1" fontId="0" fillId="0" borderId="4" xfId="0" applyNumberFormat="1" applyBorder="1" applyAlignment="1" applyProtection="1">
      <alignment wrapText="1"/>
      <protection locked="0"/>
    </xf>
    <xf numFmtId="1" fontId="0" fillId="0" borderId="4" xfId="0" applyNumberFormat="1" applyBorder="1" applyAlignment="1" applyProtection="1">
      <alignment vertical="top" wrapText="1"/>
      <protection locked="0"/>
    </xf>
    <xf numFmtId="1" fontId="2" fillId="0" borderId="0" xfId="0" applyNumberFormat="1" applyFont="1" applyBorder="1" applyAlignment="1" applyProtection="1">
      <alignment horizontal="center" wrapText="1"/>
      <protection locked="0"/>
    </xf>
    <xf numFmtId="1" fontId="5" fillId="0" borderId="0" xfId="0" applyNumberFormat="1" applyFont="1" applyAlignment="1">
      <alignment horizontal="left" wrapText="1"/>
    </xf>
    <xf numFmtId="1" fontId="2" fillId="2" borderId="0" xfId="0" applyNumberFormat="1" applyFont="1" applyFill="1" applyAlignment="1" applyProtection="1">
      <alignment horizontal="center" wrapText="1"/>
    </xf>
    <xf numFmtId="1" fontId="0" fillId="0" borderId="7" xfId="0" applyNumberFormat="1" applyBorder="1" applyAlignment="1" applyProtection="1">
      <alignment wrapText="1"/>
      <protection locked="0"/>
    </xf>
    <xf numFmtId="1" fontId="0" fillId="0" borderId="0" xfId="0" applyNumberFormat="1" applyAlignment="1" applyProtection="1">
      <alignment horizontal="right" wrapText="1"/>
      <protection locked="0"/>
    </xf>
    <xf numFmtId="1" fontId="2" fillId="0" borderId="5" xfId="0" applyNumberFormat="1" applyFont="1" applyBorder="1" applyAlignment="1" applyProtection="1">
      <alignment wrapText="1"/>
      <protection locked="0"/>
    </xf>
    <xf numFmtId="1" fontId="2" fillId="0" borderId="1" xfId="0" applyNumberFormat="1" applyFont="1" applyBorder="1" applyAlignment="1" applyProtection="1">
      <alignment wrapText="1"/>
      <protection locked="0"/>
    </xf>
    <xf numFmtId="1" fontId="2" fillId="0" borderId="5" xfId="0" applyNumberFormat="1" applyFont="1" applyFill="1" applyBorder="1" applyAlignment="1" applyProtection="1">
      <alignment wrapText="1"/>
      <protection locked="0"/>
    </xf>
    <xf numFmtId="1" fontId="2" fillId="0" borderId="0" xfId="0" applyNumberFormat="1" applyFont="1" applyFill="1" applyBorder="1" applyAlignment="1" applyProtection="1">
      <alignment wrapText="1"/>
      <protection locked="0"/>
    </xf>
    <xf numFmtId="1" fontId="11" fillId="0" borderId="0" xfId="0" applyNumberFormat="1" applyFont="1" applyAlignment="1" applyProtection="1">
      <alignment wrapText="1"/>
      <protection locked="0"/>
    </xf>
    <xf numFmtId="1" fontId="2" fillId="0" borderId="1" xfId="0" applyNumberFormat="1" applyFont="1" applyBorder="1" applyAlignment="1" applyProtection="1">
      <protection locked="0"/>
    </xf>
    <xf numFmtId="1" fontId="0" fillId="0" borderId="0" xfId="0" applyNumberFormat="1" applyProtection="1">
      <protection locked="0"/>
    </xf>
    <xf numFmtId="1" fontId="2" fillId="0" borderId="0" xfId="0" applyNumberFormat="1" applyFont="1" applyBorder="1" applyAlignment="1" applyProtection="1">
      <protection locked="0"/>
    </xf>
    <xf numFmtId="1" fontId="2" fillId="0" borderId="2" xfId="0" applyNumberFormat="1" applyFont="1" applyBorder="1" applyAlignment="1" applyProtection="1">
      <alignment horizontal="center" vertical="top" wrapText="1"/>
      <protection locked="0"/>
    </xf>
    <xf numFmtId="1" fontId="0" fillId="0" borderId="2" xfId="0" applyNumberFormat="1" applyBorder="1" applyProtection="1">
      <protection locked="0"/>
    </xf>
    <xf numFmtId="1" fontId="0" fillId="0" borderId="2" xfId="0" applyNumberFormat="1" applyBorder="1" applyAlignment="1" applyProtection="1">
      <protection locked="0"/>
    </xf>
    <xf numFmtId="1" fontId="0" fillId="0" borderId="2" xfId="0" applyNumberFormat="1" applyBorder="1" applyAlignment="1" applyProtection="1">
      <alignment wrapText="1"/>
      <protection locked="0"/>
    </xf>
    <xf numFmtId="1" fontId="3" fillId="0" borderId="2" xfId="1" applyNumberFormat="1" applyBorder="1" applyAlignment="1" applyProtection="1">
      <protection locked="0"/>
    </xf>
    <xf numFmtId="1" fontId="0" fillId="0" borderId="0" xfId="0" applyNumberFormat="1" applyBorder="1" applyProtection="1">
      <protection locked="0"/>
    </xf>
    <xf numFmtId="1" fontId="2" fillId="0" borderId="2" xfId="0" applyNumberFormat="1" applyFont="1" applyBorder="1" applyAlignment="1" applyProtection="1">
      <protection locked="0"/>
    </xf>
    <xf numFmtId="1" fontId="0" fillId="0" borderId="1" xfId="0" applyNumberFormat="1" applyBorder="1" applyAlignment="1" applyProtection="1">
      <alignment horizontal="center"/>
    </xf>
    <xf numFmtId="0" fontId="4" fillId="3" borderId="2" xfId="0" applyFont="1" applyFill="1" applyBorder="1" applyAlignment="1" applyProtection="1">
      <alignment horizontal="center"/>
      <protection locked="0"/>
    </xf>
    <xf numFmtId="1" fontId="2" fillId="0" borderId="0" xfId="0" applyNumberFormat="1" applyFont="1" applyAlignment="1" applyProtection="1">
      <alignment vertical="top" wrapText="1"/>
      <protection locked="0"/>
    </xf>
    <xf numFmtId="1" fontId="12" fillId="0" borderId="0" xfId="0" applyNumberFormat="1" applyFont="1" applyAlignment="1" applyProtection="1">
      <alignment vertical="top" wrapText="1"/>
      <protection locked="0"/>
    </xf>
    <xf numFmtId="1" fontId="0" fillId="0" borderId="1" xfId="0" applyNumberFormat="1" applyBorder="1" applyAlignment="1" applyProtection="1">
      <alignment wrapText="1"/>
    </xf>
    <xf numFmtId="1" fontId="0" fillId="0" borderId="0" xfId="0" applyNumberFormat="1" applyAlignment="1" applyProtection="1">
      <protection locked="0"/>
    </xf>
    <xf numFmtId="0" fontId="0" fillId="0" borderId="0" xfId="0" applyAlignment="1" applyProtection="1">
      <protection locked="0"/>
    </xf>
    <xf numFmtId="1" fontId="0" fillId="3" borderId="0" xfId="0" applyNumberFormat="1" applyFill="1" applyAlignment="1" applyProtection="1">
      <alignment wrapText="1"/>
      <protection locked="0"/>
    </xf>
    <xf numFmtId="0" fontId="6" fillId="0" borderId="0" xfId="0" applyFont="1" applyAlignment="1">
      <alignment horizontal="left" indent="4"/>
    </xf>
    <xf numFmtId="0" fontId="8" fillId="0" borderId="0" xfId="0" applyFont="1" applyAlignment="1">
      <alignment horizontal="left" indent="8"/>
    </xf>
    <xf numFmtId="0" fontId="6" fillId="0" borderId="0" xfId="0" applyFont="1" applyAlignment="1">
      <alignment horizontal="left" indent="8"/>
    </xf>
    <xf numFmtId="0" fontId="10" fillId="0" borderId="0" xfId="0" applyFont="1" applyAlignment="1">
      <alignment horizontal="left" indent="1"/>
    </xf>
    <xf numFmtId="0" fontId="6" fillId="0" borderId="0" xfId="0" applyFont="1" applyAlignment="1">
      <alignment horizontal="left" indent="2"/>
    </xf>
    <xf numFmtId="0" fontId="13" fillId="0" borderId="0" xfId="0" applyFont="1" applyAlignment="1">
      <alignment horizontal="left" indent="8"/>
    </xf>
    <xf numFmtId="1" fontId="0" fillId="0" borderId="0" xfId="0" applyNumberFormat="1" applyBorder="1" applyAlignment="1" applyProtection="1">
      <alignment wrapText="1"/>
      <protection locked="0"/>
    </xf>
    <xf numFmtId="1" fontId="2" fillId="0" borderId="0" xfId="0" applyNumberFormat="1" applyFont="1" applyAlignment="1" applyProtection="1">
      <alignment horizontal="center" wrapText="1"/>
      <protection locked="0"/>
    </xf>
    <xf numFmtId="1" fontId="4" fillId="0" borderId="0" xfId="0" applyNumberFormat="1" applyFont="1" applyAlignment="1" applyProtection="1">
      <alignment horizontal="left" wrapText="1"/>
      <protection locked="0"/>
    </xf>
    <xf numFmtId="1" fontId="0" fillId="0" borderId="0" xfId="0" applyNumberFormat="1" applyBorder="1" applyAlignment="1" applyProtection="1">
      <alignment wrapText="1"/>
      <protection locked="0"/>
    </xf>
    <xf numFmtId="0" fontId="15" fillId="0" borderId="0" xfId="0" applyFont="1"/>
    <xf numFmtId="0" fontId="17" fillId="0" borderId="0" xfId="0" applyFont="1"/>
    <xf numFmtId="0" fontId="18" fillId="0" borderId="0" xfId="0" applyFont="1" applyAlignment="1">
      <alignment horizontal="left" indent="3"/>
    </xf>
    <xf numFmtId="0" fontId="18" fillId="0" borderId="0" xfId="0" applyFont="1" applyAlignment="1">
      <alignment horizontal="left" indent="5"/>
    </xf>
    <xf numFmtId="0" fontId="20" fillId="0" borderId="0" xfId="0" applyFont="1"/>
    <xf numFmtId="0" fontId="16" fillId="0" borderId="0" xfId="0" applyFont="1"/>
    <xf numFmtId="0" fontId="21" fillId="0" borderId="0" xfId="0" applyFont="1"/>
    <xf numFmtId="0" fontId="0" fillId="0" borderId="0" xfId="0" applyFill="1" applyAlignment="1">
      <alignment vertical="top" wrapText="1"/>
    </xf>
    <xf numFmtId="0" fontId="9" fillId="0" borderId="0" xfId="0" applyFont="1" applyFill="1" applyAlignment="1"/>
    <xf numFmtId="0" fontId="4" fillId="0" borderId="0" xfId="0" applyFont="1"/>
    <xf numFmtId="1" fontId="0" fillId="0" borderId="0" xfId="0" applyNumberFormat="1" applyBorder="1" applyAlignment="1" applyProtection="1">
      <alignment wrapText="1"/>
      <protection locked="0"/>
    </xf>
    <xf numFmtId="1" fontId="2" fillId="0" borderId="0" xfId="0" applyNumberFormat="1" applyFont="1" applyAlignment="1" applyProtection="1">
      <alignment horizontal="center" wrapText="1"/>
      <protection locked="0"/>
    </xf>
    <xf numFmtId="1" fontId="0" fillId="0" borderId="0" xfId="0" applyNumberFormat="1" applyBorder="1" applyAlignment="1" applyProtection="1">
      <alignment wrapText="1"/>
      <protection locked="0"/>
    </xf>
    <xf numFmtId="1" fontId="2" fillId="0" borderId="0" xfId="0" applyNumberFormat="1" applyFont="1" applyAlignment="1" applyProtection="1">
      <alignment horizontal="center" wrapText="1"/>
      <protection locked="0"/>
    </xf>
    <xf numFmtId="1" fontId="4" fillId="0" borderId="0" xfId="0" applyNumberFormat="1" applyFont="1" applyAlignment="1" applyProtection="1">
      <alignment horizontal="left" wrapText="1"/>
      <protection locked="0"/>
    </xf>
    <xf numFmtId="1" fontId="4" fillId="0" borderId="0" xfId="0" applyNumberFormat="1" applyFont="1" applyAlignment="1" applyProtection="1">
      <alignment wrapText="1"/>
      <protection locked="0"/>
    </xf>
    <xf numFmtId="1" fontId="0" fillId="0" borderId="0" xfId="0" applyNumberFormat="1" applyBorder="1" applyAlignment="1" applyProtection="1">
      <alignment wrapText="1"/>
      <protection locked="0"/>
    </xf>
    <xf numFmtId="0" fontId="0" fillId="0" borderId="2" xfId="0" applyBorder="1" applyProtection="1">
      <protection locked="0"/>
    </xf>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9" fillId="0" borderId="0" xfId="0" applyFont="1" applyFill="1" applyAlignment="1">
      <alignment horizontal="center"/>
    </xf>
    <xf numFmtId="0" fontId="14" fillId="0" borderId="0" xfId="0" applyFont="1" applyFill="1" applyAlignment="1">
      <alignment horizontal="left" wrapText="1"/>
    </xf>
    <xf numFmtId="1" fontId="2" fillId="0" borderId="5" xfId="0" applyNumberFormat="1" applyFont="1" applyBorder="1" applyAlignment="1" applyProtection="1">
      <alignment horizontal="center" wrapText="1"/>
      <protection locked="0"/>
    </xf>
    <xf numFmtId="1" fontId="2" fillId="0" borderId="1" xfId="0" applyNumberFormat="1" applyFont="1" applyBorder="1" applyAlignment="1" applyProtection="1">
      <alignment horizontal="center" wrapText="1"/>
      <protection locked="0"/>
    </xf>
    <xf numFmtId="1" fontId="2" fillId="0" borderId="5" xfId="0" applyNumberFormat="1" applyFont="1" applyFill="1" applyBorder="1" applyAlignment="1" applyProtection="1">
      <alignment horizontal="center" wrapText="1"/>
      <protection locked="0"/>
    </xf>
    <xf numFmtId="1" fontId="2" fillId="0" borderId="0" xfId="0" applyNumberFormat="1" applyFont="1" applyFill="1" applyBorder="1" applyAlignment="1" applyProtection="1">
      <alignment horizontal="center" wrapText="1"/>
      <protection locked="0"/>
    </xf>
    <xf numFmtId="1" fontId="11" fillId="0" borderId="0" xfId="0" applyNumberFormat="1" applyFont="1" applyAlignment="1" applyProtection="1">
      <alignment horizontal="center" wrapText="1"/>
      <protection locked="0"/>
    </xf>
    <xf numFmtId="1" fontId="4" fillId="0" borderId="0" xfId="0" applyNumberFormat="1" applyFont="1" applyAlignment="1" applyProtection="1">
      <alignment horizontal="left" vertical="top" wrapText="1"/>
      <protection locked="0"/>
    </xf>
    <xf numFmtId="1" fontId="4" fillId="0" borderId="0" xfId="0" applyNumberFormat="1" applyFont="1" applyAlignment="1" applyProtection="1">
      <alignment horizontal="left" wrapText="1"/>
      <protection locked="0"/>
    </xf>
    <xf numFmtId="1" fontId="0" fillId="0" borderId="0" xfId="0" applyNumberFormat="1" applyAlignment="1" applyProtection="1">
      <alignment horizontal="left" wrapText="1"/>
      <protection locked="0"/>
    </xf>
    <xf numFmtId="1" fontId="4" fillId="0" borderId="0" xfId="0" applyNumberFormat="1" applyFont="1" applyAlignment="1">
      <alignment horizontal="left" vertical="top" wrapText="1"/>
    </xf>
    <xf numFmtId="1" fontId="2" fillId="0" borderId="0" xfId="0" applyNumberFormat="1" applyFont="1" applyBorder="1" applyAlignment="1" applyProtection="1">
      <alignment horizontal="center" wrapText="1"/>
      <protection locked="0"/>
    </xf>
    <xf numFmtId="1" fontId="2" fillId="0" borderId="0" xfId="0" applyNumberFormat="1" applyFont="1" applyAlignment="1" applyProtection="1">
      <alignment horizontal="center" wrapText="1"/>
      <protection locked="0"/>
    </xf>
    <xf numFmtId="1" fontId="2" fillId="0" borderId="7" xfId="0" applyNumberFormat="1" applyFont="1" applyBorder="1" applyAlignment="1" applyProtection="1">
      <alignment horizontal="center" wrapText="1"/>
      <protection locked="0"/>
    </xf>
    <xf numFmtId="1" fontId="0" fillId="0" borderId="0" xfId="0" applyNumberFormat="1" applyAlignment="1" applyProtection="1">
      <alignment horizontal="left" vertical="top" wrapText="1"/>
      <protection locked="0"/>
    </xf>
    <xf numFmtId="1" fontId="4" fillId="0" borderId="1" xfId="0" applyNumberFormat="1"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1" fontId="2" fillId="0" borderId="5" xfId="0" applyNumberFormat="1" applyFont="1" applyBorder="1" applyAlignment="1" applyProtection="1">
      <alignment horizontal="left" wrapText="1"/>
      <protection locked="0"/>
    </xf>
    <xf numFmtId="1" fontId="2" fillId="0" borderId="3" xfId="0" applyNumberFormat="1" applyFont="1" applyBorder="1" applyAlignment="1" applyProtection="1">
      <alignment horizontal="center" wrapText="1"/>
      <protection locked="0"/>
    </xf>
    <xf numFmtId="1" fontId="11" fillId="0" borderId="1" xfId="0" applyNumberFormat="1" applyFont="1" applyBorder="1" applyAlignment="1" applyProtection="1">
      <alignment horizontal="left" wrapText="1"/>
      <protection locked="0"/>
    </xf>
    <xf numFmtId="1" fontId="0" fillId="0" borderId="0" xfId="0" applyNumberFormat="1" applyAlignment="1" applyProtection="1">
      <alignment vertical="top" wrapText="1"/>
      <protection locked="0"/>
    </xf>
    <xf numFmtId="1" fontId="4" fillId="0" borderId="0" xfId="0" applyNumberFormat="1" applyFont="1" applyAlignment="1" applyProtection="1">
      <alignment wrapText="1"/>
      <protection locked="0"/>
    </xf>
    <xf numFmtId="1" fontId="4" fillId="0" borderId="0" xfId="0" applyNumberFormat="1" applyFont="1" applyAlignment="1" applyProtection="1">
      <alignment horizontal="left" vertical="center" wrapText="1"/>
      <protection locked="0"/>
    </xf>
    <xf numFmtId="1" fontId="0" fillId="0" borderId="3" xfId="0" applyNumberFormat="1" applyBorder="1" applyAlignment="1" applyProtection="1">
      <alignment horizontal="center" wrapText="1"/>
      <protection locked="0"/>
    </xf>
    <xf numFmtId="1" fontId="0" fillId="0" borderId="0" xfId="0" applyNumberFormat="1" applyBorder="1" applyAlignment="1" applyProtection="1">
      <alignment wrapText="1"/>
      <protection locked="0"/>
    </xf>
    <xf numFmtId="1" fontId="0" fillId="0" borderId="0" xfId="0" applyNumberFormat="1" applyBorder="1" applyAlignment="1" applyProtection="1">
      <alignment horizontal="left" wrapText="1"/>
      <protection locked="0"/>
    </xf>
    <xf numFmtId="1" fontId="4" fillId="0" borderId="0" xfId="0" applyNumberFormat="1" applyFont="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protection locked="0"/>
    </xf>
    <xf numFmtId="0" fontId="2" fillId="5" borderId="2" xfId="0" applyFont="1" applyFill="1" applyBorder="1" applyAlignment="1" applyProtection="1">
      <alignment horizontal="center" vertical="top" wrapText="1"/>
      <protection locked="0"/>
    </xf>
    <xf numFmtId="0" fontId="4" fillId="0" borderId="2"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 fillId="0" borderId="1" xfId="0" applyFont="1" applyBorder="1" applyAlignment="1" applyProtection="1">
      <alignment horizontal="center"/>
      <protection locked="0"/>
    </xf>
    <xf numFmtId="0" fontId="2" fillId="5" borderId="2" xfId="0" applyFont="1" applyFill="1" applyBorder="1" applyAlignment="1" applyProtection="1">
      <alignment horizontal="left" vertical="top" wrapText="1"/>
      <protection locked="0"/>
    </xf>
    <xf numFmtId="0" fontId="2" fillId="6" borderId="2" xfId="0" applyFont="1" applyFill="1" applyBorder="1" applyAlignment="1" applyProtection="1">
      <alignment horizontal="center" vertical="top" wrapText="1"/>
      <protection locked="0"/>
    </xf>
    <xf numFmtId="0" fontId="2" fillId="0" borderId="2" xfId="0" applyFont="1" applyBorder="1" applyAlignment="1" applyProtection="1">
      <alignment horizontal="center"/>
      <protection locked="0"/>
    </xf>
    <xf numFmtId="0" fontId="11" fillId="0" borderId="1" xfId="0" applyFont="1" applyBorder="1" applyAlignment="1" applyProtection="1">
      <alignment horizontal="left"/>
      <protection locked="0"/>
    </xf>
    <xf numFmtId="0" fontId="2" fillId="0" borderId="7" xfId="0" applyFont="1" applyBorder="1" applyAlignment="1" applyProtection="1">
      <alignment horizontal="center" vertical="top" wrapText="1"/>
      <protection locked="0"/>
    </xf>
    <xf numFmtId="0" fontId="2" fillId="0" borderId="7"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0" fontId="2" fillId="6" borderId="2"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top" wrapText="1"/>
      <protection locked="0"/>
    </xf>
    <xf numFmtId="0" fontId="2" fillId="4" borderId="2"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590550</xdr:colOff>
      <xdr:row>2</xdr:row>
      <xdr:rowOff>114300</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0" y="866775"/>
          <a:ext cx="6076950" cy="276225"/>
        </a:xfrm>
        <a:prstGeom prst="rect">
          <a:avLst/>
        </a:prstGeom>
        <a:solidFill>
          <a:srgbClr val="FF0000"/>
        </a:solidFill>
        <a:ln w="9525">
          <a:noFill/>
          <a:miter lim="800000"/>
          <a:headEnd/>
          <a:tailEnd/>
        </a:ln>
      </xdr:spPr>
      <xdr:txBody>
        <a:bodyPr vertOverflow="clip" wrap="square" lIns="0" tIns="0" rIns="0" bIns="0" anchor="t" upright="1"/>
        <a:lstStyle/>
        <a:p>
          <a:pPr algn="l" rtl="0">
            <a:defRPr sz="1000"/>
          </a:pPr>
          <a:r>
            <a:rPr lang="en-US" sz="1200" b="1" i="0" u="none" strike="noStrike" baseline="0">
              <a:solidFill>
                <a:srgbClr val="FFFFFF"/>
              </a:solidFill>
              <a:latin typeface="Times New Roman"/>
              <a:cs typeface="Times New Roman"/>
            </a:rPr>
            <a:t> Economic Dimension </a:t>
          </a:r>
        </a:p>
      </xdr:txBody>
    </xdr:sp>
    <xdr:clientData/>
  </xdr:twoCellAnchor>
  <xdr:twoCellAnchor>
    <xdr:from>
      <xdr:col>0</xdr:col>
      <xdr:colOff>0</xdr:colOff>
      <xdr:row>11</xdr:row>
      <xdr:rowOff>142875</xdr:rowOff>
    </xdr:from>
    <xdr:to>
      <xdr:col>9</xdr:col>
      <xdr:colOff>438150</xdr:colOff>
      <xdr:row>13</xdr:row>
      <xdr:rowOff>38100</xdr:rowOff>
    </xdr:to>
    <xdr:grpSp>
      <xdr:nvGrpSpPr>
        <xdr:cNvPr id="2053" name="Group 5">
          <a:extLst>
            <a:ext uri="{FF2B5EF4-FFF2-40B4-BE49-F238E27FC236}">
              <a16:creationId xmlns:a16="http://schemas.microsoft.com/office/drawing/2014/main" id="{00000000-0008-0000-0300-000005080000}"/>
            </a:ext>
          </a:extLst>
        </xdr:cNvPr>
        <xdr:cNvGrpSpPr>
          <a:grpSpLocks/>
        </xdr:cNvGrpSpPr>
      </xdr:nvGrpSpPr>
      <xdr:grpSpPr bwMode="auto">
        <a:xfrm>
          <a:off x="0" y="2098675"/>
          <a:ext cx="6724650" cy="225425"/>
          <a:chOff x="0" y="0"/>
          <a:chExt cx="9330" cy="391"/>
        </a:xfrm>
      </xdr:grpSpPr>
      <xdr:grpSp>
        <xdr:nvGrpSpPr>
          <xdr:cNvPr id="2057" name="Group 9">
            <a:extLst>
              <a:ext uri="{FF2B5EF4-FFF2-40B4-BE49-F238E27FC236}">
                <a16:creationId xmlns:a16="http://schemas.microsoft.com/office/drawing/2014/main" id="{00000000-0008-0000-0300-000009080000}"/>
              </a:ext>
            </a:extLst>
          </xdr:cNvPr>
          <xdr:cNvGrpSpPr>
            <a:grpSpLocks/>
          </xdr:cNvGrpSpPr>
        </xdr:nvGrpSpPr>
        <xdr:grpSpPr bwMode="auto">
          <a:xfrm>
            <a:off x="0" y="0"/>
            <a:ext cx="9330" cy="391"/>
            <a:chOff x="0" y="0"/>
            <a:chExt cx="9330" cy="391"/>
          </a:xfrm>
        </xdr:grpSpPr>
        <xdr:sp macro="" textlink="">
          <xdr:nvSpPr>
            <xdr:cNvPr id="2058" name="Freeform 10">
              <a:extLst>
                <a:ext uri="{FF2B5EF4-FFF2-40B4-BE49-F238E27FC236}">
                  <a16:creationId xmlns:a16="http://schemas.microsoft.com/office/drawing/2014/main" id="{00000000-0008-0000-0300-00000A080000}"/>
                </a:ext>
              </a:extLst>
            </xdr:cNvPr>
            <xdr:cNvSpPr>
              <a:spLocks/>
            </xdr:cNvSpPr>
          </xdr:nvSpPr>
          <xdr:spPr bwMode="auto">
            <a:xfrm>
              <a:off x="0" y="0"/>
              <a:ext cx="9330" cy="391"/>
            </a:xfrm>
            <a:custGeom>
              <a:avLst/>
              <a:gdLst/>
              <a:ahLst/>
              <a:cxnLst>
                <a:cxn ang="0">
                  <a:pos x="0" y="391"/>
                </a:cxn>
                <a:cxn ang="0">
                  <a:pos x="9330" y="391"/>
                </a:cxn>
                <a:cxn ang="0">
                  <a:pos x="9330" y="0"/>
                </a:cxn>
                <a:cxn ang="0">
                  <a:pos x="0" y="0"/>
                </a:cxn>
                <a:cxn ang="0">
                  <a:pos x="0" y="391"/>
                </a:cxn>
              </a:cxnLst>
              <a:rect l="0" t="0" r="r" b="b"/>
              <a:pathLst>
                <a:path w="9330" h="391">
                  <a:moveTo>
                    <a:pt x="0" y="391"/>
                  </a:moveTo>
                  <a:lnTo>
                    <a:pt x="9330" y="391"/>
                  </a:lnTo>
                  <a:lnTo>
                    <a:pt x="9330" y="0"/>
                  </a:lnTo>
                  <a:lnTo>
                    <a:pt x="0" y="0"/>
                  </a:lnTo>
                  <a:lnTo>
                    <a:pt x="0" y="391"/>
                  </a:lnTo>
                  <a:close/>
                </a:path>
              </a:pathLst>
            </a:custGeom>
            <a:solidFill>
              <a:srgbClr val="A6BE79"/>
            </a:solidFill>
            <a:ln w="9525">
              <a:noFill/>
              <a:round/>
              <a:headEnd/>
              <a:tailEnd/>
            </a:ln>
          </xdr:spPr>
        </xdr:sp>
      </xdr:grpSp>
      <xdr:grpSp>
        <xdr:nvGrpSpPr>
          <xdr:cNvPr id="2054" name="Group 6">
            <a:extLst>
              <a:ext uri="{FF2B5EF4-FFF2-40B4-BE49-F238E27FC236}">
                <a16:creationId xmlns:a16="http://schemas.microsoft.com/office/drawing/2014/main" id="{00000000-0008-0000-0300-000006080000}"/>
              </a:ext>
            </a:extLst>
          </xdr:cNvPr>
          <xdr:cNvGrpSpPr>
            <a:grpSpLocks/>
          </xdr:cNvGrpSpPr>
        </xdr:nvGrpSpPr>
        <xdr:grpSpPr bwMode="auto">
          <a:xfrm>
            <a:off x="116" y="72"/>
            <a:ext cx="9103" cy="248"/>
            <a:chOff x="116" y="72"/>
            <a:chExt cx="9103" cy="248"/>
          </a:xfrm>
        </xdr:grpSpPr>
        <xdr:sp macro="" textlink="">
          <xdr:nvSpPr>
            <xdr:cNvPr id="2056" name="Freeform 8">
              <a:extLst>
                <a:ext uri="{FF2B5EF4-FFF2-40B4-BE49-F238E27FC236}">
                  <a16:creationId xmlns:a16="http://schemas.microsoft.com/office/drawing/2014/main" id="{00000000-0008-0000-0300-000008080000}"/>
                </a:ext>
              </a:extLst>
            </xdr:cNvPr>
            <xdr:cNvSpPr>
              <a:spLocks/>
            </xdr:cNvSpPr>
          </xdr:nvSpPr>
          <xdr:spPr bwMode="auto">
            <a:xfrm>
              <a:off x="116" y="72"/>
              <a:ext cx="9103" cy="248"/>
            </a:xfrm>
            <a:custGeom>
              <a:avLst/>
              <a:gdLst/>
              <a:ahLst/>
              <a:cxnLst>
                <a:cxn ang="0">
                  <a:pos x="0" y="247"/>
                </a:cxn>
                <a:cxn ang="0">
                  <a:pos x="9103" y="247"/>
                </a:cxn>
                <a:cxn ang="0">
                  <a:pos x="9103" y="0"/>
                </a:cxn>
                <a:cxn ang="0">
                  <a:pos x="0" y="0"/>
                </a:cxn>
                <a:cxn ang="0">
                  <a:pos x="0" y="247"/>
                </a:cxn>
              </a:cxnLst>
              <a:rect l="0" t="0" r="r" b="b"/>
              <a:pathLst>
                <a:path w="9103" h="248">
                  <a:moveTo>
                    <a:pt x="0" y="247"/>
                  </a:moveTo>
                  <a:lnTo>
                    <a:pt x="9103" y="247"/>
                  </a:lnTo>
                  <a:lnTo>
                    <a:pt x="9103" y="0"/>
                  </a:lnTo>
                  <a:lnTo>
                    <a:pt x="0" y="0"/>
                  </a:lnTo>
                  <a:lnTo>
                    <a:pt x="0" y="247"/>
                  </a:lnTo>
                  <a:close/>
                </a:path>
              </a:pathLst>
            </a:custGeom>
            <a:solidFill>
              <a:srgbClr val="92D050"/>
            </a:solidFill>
            <a:ln w="9525">
              <a:noFill/>
              <a:round/>
              <a:headEnd/>
              <a:tailEnd/>
            </a:ln>
          </xdr:spPr>
        </xdr:sp>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0" y="0"/>
              <a:ext cx="9330" cy="391"/>
            </a:xfrm>
            <a:prstGeom prst="rect">
              <a:avLst/>
            </a:prstGeom>
            <a:noFill/>
            <a:ln w="9525">
              <a:noFill/>
              <a:miter lim="800000"/>
              <a:headEnd/>
              <a:tailEnd/>
            </a:ln>
          </xdr:spPr>
          <xdr:txBody>
            <a:bodyPr vertOverflow="clip" wrap="square" lIns="0" tIns="0" rIns="0" bIns="0" anchor="t" upright="1"/>
            <a:lstStyle/>
            <a:p>
              <a:pPr algn="l" rtl="0">
                <a:defRPr sz="1000"/>
              </a:pPr>
              <a:r>
                <a:rPr lang="en-US" sz="1200" b="1" i="0" u="none" strike="noStrike" baseline="0">
                  <a:solidFill>
                    <a:srgbClr val="FFFFFF"/>
                  </a:solidFill>
                  <a:latin typeface="Times New Roman"/>
                  <a:cs typeface="Times New Roman"/>
                </a:rPr>
                <a:t>Environmental Dimension</a:t>
              </a:r>
            </a:p>
          </xdr:txBody>
        </xdr:sp>
      </xdr:grpSp>
    </xdr:grpSp>
    <xdr:clientData/>
  </xdr:twoCellAnchor>
  <xdr:twoCellAnchor>
    <xdr:from>
      <xdr:col>0</xdr:col>
      <xdr:colOff>0</xdr:colOff>
      <xdr:row>31</xdr:row>
      <xdr:rowOff>57150</xdr:rowOff>
    </xdr:from>
    <xdr:to>
      <xdr:col>9</xdr:col>
      <xdr:colOff>504824</xdr:colOff>
      <xdr:row>34</xdr:row>
      <xdr:rowOff>57150</xdr:rowOff>
    </xdr:to>
    <xdr:grpSp>
      <xdr:nvGrpSpPr>
        <xdr:cNvPr id="2049" name="Group 1">
          <a:extLst>
            <a:ext uri="{FF2B5EF4-FFF2-40B4-BE49-F238E27FC236}">
              <a16:creationId xmlns:a16="http://schemas.microsoft.com/office/drawing/2014/main" id="{00000000-0008-0000-0300-000001080000}"/>
            </a:ext>
          </a:extLst>
        </xdr:cNvPr>
        <xdr:cNvGrpSpPr>
          <a:grpSpLocks/>
        </xdr:cNvGrpSpPr>
      </xdr:nvGrpSpPr>
      <xdr:grpSpPr bwMode="auto">
        <a:xfrm>
          <a:off x="0" y="5353050"/>
          <a:ext cx="6791324" cy="609600"/>
          <a:chOff x="0" y="-480"/>
          <a:chExt cx="9330" cy="885"/>
        </a:xfrm>
      </xdr:grpSpPr>
      <xdr:grpSp>
        <xdr:nvGrpSpPr>
          <xdr:cNvPr id="2050" name="Group 2">
            <a:extLst>
              <a:ext uri="{FF2B5EF4-FFF2-40B4-BE49-F238E27FC236}">
                <a16:creationId xmlns:a16="http://schemas.microsoft.com/office/drawing/2014/main" id="{00000000-0008-0000-0300-000002080000}"/>
              </a:ext>
            </a:extLst>
          </xdr:cNvPr>
          <xdr:cNvGrpSpPr>
            <a:grpSpLocks/>
          </xdr:cNvGrpSpPr>
        </xdr:nvGrpSpPr>
        <xdr:grpSpPr bwMode="auto">
          <a:xfrm>
            <a:off x="0" y="-480"/>
            <a:ext cx="9330" cy="885"/>
            <a:chOff x="0" y="-480"/>
            <a:chExt cx="9330" cy="885"/>
          </a:xfrm>
        </xdr:grpSpPr>
        <xdr:sp macro="" textlink="">
          <xdr:nvSpPr>
            <xdr:cNvPr id="2052" name="Freeform 4">
              <a:extLst>
                <a:ext uri="{FF2B5EF4-FFF2-40B4-BE49-F238E27FC236}">
                  <a16:creationId xmlns:a16="http://schemas.microsoft.com/office/drawing/2014/main" id="{00000000-0008-0000-0300-000004080000}"/>
                </a:ext>
              </a:extLst>
            </xdr:cNvPr>
            <xdr:cNvSpPr>
              <a:spLocks/>
            </xdr:cNvSpPr>
          </xdr:nvSpPr>
          <xdr:spPr bwMode="auto">
            <a:xfrm>
              <a:off x="0" y="0"/>
              <a:ext cx="9330" cy="405"/>
            </a:xfrm>
            <a:custGeom>
              <a:avLst/>
              <a:gdLst/>
              <a:ahLst/>
              <a:cxnLst>
                <a:cxn ang="0">
                  <a:pos x="0" y="405"/>
                </a:cxn>
                <a:cxn ang="0">
                  <a:pos x="9330" y="405"/>
                </a:cxn>
                <a:cxn ang="0">
                  <a:pos x="9330" y="0"/>
                </a:cxn>
                <a:cxn ang="0">
                  <a:pos x="0" y="0"/>
                </a:cxn>
                <a:cxn ang="0">
                  <a:pos x="0" y="405"/>
                </a:cxn>
              </a:cxnLst>
              <a:rect l="0" t="0" r="r" b="b"/>
              <a:pathLst>
                <a:path w="9330" h="405">
                  <a:moveTo>
                    <a:pt x="0" y="405"/>
                  </a:moveTo>
                  <a:lnTo>
                    <a:pt x="9330" y="405"/>
                  </a:lnTo>
                  <a:lnTo>
                    <a:pt x="9330" y="0"/>
                  </a:lnTo>
                  <a:lnTo>
                    <a:pt x="0" y="0"/>
                  </a:lnTo>
                  <a:lnTo>
                    <a:pt x="0" y="405"/>
                  </a:lnTo>
                  <a:close/>
                </a:path>
              </a:pathLst>
            </a:custGeom>
            <a:noFill/>
            <a:ln w="9525">
              <a:noFill/>
              <a:round/>
              <a:headEnd/>
              <a:tailEnd/>
            </a:ln>
          </xdr:spPr>
        </xdr:sp>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69" y="-480"/>
              <a:ext cx="9103" cy="260"/>
            </a:xfrm>
            <a:prstGeom prst="rect">
              <a:avLst/>
            </a:prstGeom>
            <a:solidFill>
              <a:srgbClr val="00AFEF"/>
            </a:solidFill>
            <a:ln w="9525">
              <a:noFill/>
              <a:miter lim="800000"/>
              <a:headEnd/>
              <a:tailEnd/>
            </a:ln>
          </xdr:spPr>
          <xdr:txBody>
            <a:bodyPr vertOverflow="clip" wrap="square" lIns="0" tIns="0" rIns="0" bIns="0" anchor="t" upright="1"/>
            <a:lstStyle/>
            <a:p>
              <a:pPr algn="l" rtl="0">
                <a:defRPr sz="1000"/>
              </a:pPr>
              <a:r>
                <a:rPr lang="en-US" sz="1200" b="1" i="0" u="none" strike="noStrike" baseline="0">
                  <a:solidFill>
                    <a:srgbClr val="FFFFFF"/>
                  </a:solidFill>
                  <a:latin typeface="Times New Roman"/>
                  <a:cs typeface="Times New Roman"/>
                </a:rPr>
                <a:t>Social Dimension</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15"/>
  <sheetViews>
    <sheetView workbookViewId="0">
      <selection activeCell="K8" sqref="K8"/>
    </sheetView>
  </sheetViews>
  <sheetFormatPr defaultColWidth="9.140625" defaultRowHeight="12.75" x14ac:dyDescent="0.2"/>
  <cols>
    <col min="1" max="1" width="6.85546875" style="6" customWidth="1"/>
    <col min="2" max="2" width="10" style="6" customWidth="1"/>
    <col min="3" max="3" width="13.28515625" style="6" customWidth="1"/>
    <col min="4" max="16384" width="9.140625" style="6"/>
  </cols>
  <sheetData>
    <row r="1" spans="2:9" x14ac:dyDescent="0.2">
      <c r="B1" s="110" t="s">
        <v>352</v>
      </c>
      <c r="C1" s="110"/>
      <c r="D1" s="110"/>
      <c r="E1" s="110"/>
      <c r="F1" s="110"/>
      <c r="G1" s="110"/>
      <c r="H1" s="110"/>
    </row>
    <row r="3" spans="2:9" ht="91.5" customHeight="1" x14ac:dyDescent="0.2">
      <c r="B3" s="110" t="s">
        <v>465</v>
      </c>
      <c r="C3" s="110"/>
      <c r="D3" s="110"/>
      <c r="E3" s="110"/>
      <c r="F3" s="110"/>
      <c r="G3" s="110"/>
      <c r="H3" s="110"/>
      <c r="I3" s="110"/>
    </row>
    <row r="5" spans="2:9" ht="25.5" customHeight="1" x14ac:dyDescent="0.2">
      <c r="B5" s="110" t="s">
        <v>466</v>
      </c>
      <c r="C5" s="110"/>
      <c r="D5" s="110"/>
      <c r="E5" s="110"/>
      <c r="F5" s="110"/>
      <c r="G5" s="110"/>
    </row>
    <row r="6" spans="2:9" hidden="1" x14ac:dyDescent="0.2"/>
    <row r="7" spans="2:9" ht="45.75" customHeight="1" x14ac:dyDescent="0.2">
      <c r="B7" s="111" t="s">
        <v>353</v>
      </c>
      <c r="C7" s="112"/>
      <c r="D7" s="112"/>
      <c r="E7" s="112"/>
      <c r="F7" s="112"/>
      <c r="G7" s="112"/>
      <c r="H7" s="112"/>
      <c r="I7" s="112"/>
    </row>
    <row r="8" spans="2:9" s="7" customFormat="1" ht="141.75" customHeight="1" x14ac:dyDescent="0.2">
      <c r="B8" s="110" t="s">
        <v>375</v>
      </c>
      <c r="C8" s="110"/>
      <c r="D8" s="110"/>
      <c r="E8" s="110"/>
      <c r="F8" s="110"/>
      <c r="G8" s="110"/>
      <c r="H8" s="110"/>
      <c r="I8" s="110"/>
    </row>
    <row r="9" spans="2:9" ht="46.5" customHeight="1" x14ac:dyDescent="0.2">
      <c r="B9" s="110" t="s">
        <v>364</v>
      </c>
      <c r="C9" s="110"/>
      <c r="D9" s="110"/>
      <c r="E9" s="110"/>
      <c r="F9" s="110"/>
      <c r="G9" s="110"/>
      <c r="H9" s="110"/>
      <c r="I9" s="110"/>
    </row>
    <row r="10" spans="2:9" ht="18.75" customHeight="1" x14ac:dyDescent="0.2">
      <c r="B10" s="8" t="s">
        <v>355</v>
      </c>
      <c r="C10" s="21" t="s">
        <v>345</v>
      </c>
    </row>
    <row r="11" spans="2:9" ht="28.5" customHeight="1" x14ac:dyDescent="0.2">
      <c r="B11" s="110" t="s">
        <v>354</v>
      </c>
      <c r="C11" s="110"/>
      <c r="D11" s="110"/>
      <c r="E11" s="110"/>
      <c r="F11" s="110"/>
      <c r="G11" s="110"/>
      <c r="H11" s="110"/>
      <c r="I11" s="110"/>
    </row>
    <row r="12" spans="2:9" ht="42" customHeight="1" x14ac:dyDescent="0.2">
      <c r="B12" s="111" t="s">
        <v>356</v>
      </c>
      <c r="C12" s="112"/>
      <c r="D12" s="112"/>
      <c r="E12" s="112"/>
      <c r="F12" s="112"/>
      <c r="G12" s="112"/>
      <c r="H12" s="112"/>
      <c r="I12" s="112"/>
    </row>
    <row r="13" spans="2:9" ht="15.75" customHeight="1" x14ac:dyDescent="0.2">
      <c r="B13" s="110" t="s">
        <v>374</v>
      </c>
      <c r="C13" s="110"/>
      <c r="D13" s="110"/>
      <c r="E13" s="110"/>
      <c r="F13" s="110"/>
      <c r="G13" s="110"/>
      <c r="H13" s="110"/>
      <c r="I13" s="110"/>
    </row>
    <row r="14" spans="2:9" s="8" customFormat="1" ht="66.75" customHeight="1" x14ac:dyDescent="0.2">
      <c r="B14" s="111" t="s">
        <v>515</v>
      </c>
      <c r="C14" s="110"/>
      <c r="D14" s="110"/>
      <c r="E14" s="110"/>
      <c r="F14" s="110"/>
      <c r="G14" s="110"/>
      <c r="H14" s="110"/>
      <c r="I14" s="110"/>
    </row>
    <row r="15" spans="2:9" ht="39.75" customHeight="1" x14ac:dyDescent="0.2">
      <c r="B15" s="112" t="s">
        <v>407</v>
      </c>
      <c r="C15" s="112"/>
      <c r="D15" s="112"/>
      <c r="E15" s="112"/>
      <c r="F15" s="112"/>
      <c r="G15" s="112"/>
      <c r="H15" s="112"/>
      <c r="I15" s="112"/>
    </row>
  </sheetData>
  <sheetProtection password="C734" sheet="1" objects="1" scenarios="1"/>
  <mergeCells count="11">
    <mergeCell ref="B9:I9"/>
    <mergeCell ref="B15:I15"/>
    <mergeCell ref="B13:I13"/>
    <mergeCell ref="B14:I14"/>
    <mergeCell ref="B11:I11"/>
    <mergeCell ref="B12:I12"/>
    <mergeCell ref="B1:H1"/>
    <mergeCell ref="B5:G5"/>
    <mergeCell ref="B3:I3"/>
    <mergeCell ref="B7:I7"/>
    <mergeCell ref="B8:I8"/>
  </mergeCells>
  <phoneticPr fontId="1" type="noConversion"/>
  <dataValidations count="1">
    <dataValidation type="list" allowBlank="1" showInputMessage="1" showErrorMessage="1" sqref="C10" xr:uid="{00000000-0002-0000-0000-000000000000}">
      <formula1>VALIDANSWER</formula1>
    </dataValidation>
  </dataValidations>
  <pageMargins left="0.75" right="0.75" top="1" bottom="1" header="0.5" footer="0.5"/>
  <pageSetup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2:J50"/>
  <sheetViews>
    <sheetView topLeftCell="A37" workbookViewId="0">
      <selection activeCell="F1" sqref="F1"/>
    </sheetView>
  </sheetViews>
  <sheetFormatPr defaultColWidth="9.140625" defaultRowHeight="12.75" x14ac:dyDescent="0.2"/>
  <cols>
    <col min="1" max="1" width="12.42578125" style="25" customWidth="1"/>
    <col min="2" max="2" width="0.42578125" style="37" customWidth="1"/>
    <col min="3" max="3" width="4.42578125" style="25" customWidth="1"/>
    <col min="4" max="6" width="9.140625" style="25"/>
    <col min="7" max="7" width="16.42578125" style="25" customWidth="1"/>
    <col min="8" max="8" width="5.42578125" style="25" customWidth="1"/>
    <col min="9" max="9" width="11.85546875" style="37" customWidth="1"/>
    <col min="10" max="10" width="11.140625" style="37" hidden="1" customWidth="1"/>
    <col min="11" max="16384" width="9.140625" style="25"/>
  </cols>
  <sheetData>
    <row r="2" spans="1:10" s="24" customFormat="1" x14ac:dyDescent="0.2">
      <c r="A2" s="128" t="s">
        <v>349</v>
      </c>
      <c r="B2" s="129"/>
      <c r="C2" s="129"/>
      <c r="D2" s="129"/>
      <c r="E2" s="129"/>
      <c r="F2" s="129"/>
      <c r="G2" s="129"/>
      <c r="H2" s="129"/>
      <c r="I2" s="23"/>
      <c r="J2" s="23"/>
    </row>
    <row r="3" spans="1:10" ht="25.5"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SUM(J12+J24+J28+J44)</f>
        <v>28.75</v>
      </c>
      <c r="J5" s="35"/>
    </row>
    <row r="6" spans="1:10" x14ac:dyDescent="0.2">
      <c r="A6" s="130" t="s">
        <v>14</v>
      </c>
      <c r="B6" s="130"/>
      <c r="C6" s="130"/>
      <c r="D6" s="130"/>
      <c r="E6" s="130"/>
      <c r="F6" s="130"/>
      <c r="G6" s="130"/>
      <c r="H6" s="130"/>
    </row>
    <row r="7" spans="1:10" x14ac:dyDescent="0.2">
      <c r="A7" s="38" t="s">
        <v>1</v>
      </c>
    </row>
    <row r="8" spans="1:10" s="38" customFormat="1" ht="25.5" x14ac:dyDescent="0.2">
      <c r="A8" s="39" t="s">
        <v>4</v>
      </c>
      <c r="B8" s="27"/>
      <c r="C8" s="125" t="s">
        <v>0</v>
      </c>
      <c r="D8" s="125"/>
      <c r="E8" s="125"/>
      <c r="F8" s="125"/>
      <c r="G8" s="125"/>
      <c r="H8" s="125"/>
      <c r="I8" s="27" t="s">
        <v>350</v>
      </c>
      <c r="J8" s="27"/>
    </row>
    <row r="9" spans="1:10" ht="13.5" thickBot="1" x14ac:dyDescent="0.25">
      <c r="I9" s="40">
        <f>B20</f>
        <v>50</v>
      </c>
      <c r="J9" s="41" t="s">
        <v>341</v>
      </c>
    </row>
    <row r="10" spans="1:10" x14ac:dyDescent="0.2">
      <c r="A10" s="42" t="s">
        <v>345</v>
      </c>
      <c r="B10" s="43">
        <f>VLOOKUP(A10,(Sheet1!A1:B6),2,)</f>
        <v>50</v>
      </c>
      <c r="C10" s="28"/>
      <c r="D10" s="127" t="s">
        <v>83</v>
      </c>
      <c r="E10" s="127"/>
      <c r="F10" s="127"/>
      <c r="G10" s="127"/>
      <c r="H10" s="127"/>
      <c r="I10" s="25"/>
    </row>
    <row r="11" spans="1:10" ht="42" customHeight="1" x14ac:dyDescent="0.2">
      <c r="A11" s="42" t="s">
        <v>345</v>
      </c>
      <c r="B11" s="43">
        <f>VLOOKUP(A11,(Sheet1!A1:B6),2,)</f>
        <v>50</v>
      </c>
      <c r="C11" s="48"/>
      <c r="D11" s="127" t="s">
        <v>84</v>
      </c>
      <c r="E11" s="127"/>
      <c r="F11" s="127"/>
      <c r="G11" s="127"/>
      <c r="H11" s="127"/>
      <c r="J11" s="27" t="s">
        <v>340</v>
      </c>
    </row>
    <row r="12" spans="1:10" ht="27.75" customHeight="1" x14ac:dyDescent="0.2">
      <c r="A12" s="42" t="s">
        <v>345</v>
      </c>
      <c r="B12" s="43">
        <f>VLOOKUP(A12,(Sheet1!A1:B6),2,)</f>
        <v>50</v>
      </c>
      <c r="C12" s="48"/>
      <c r="D12" s="127" t="s">
        <v>85</v>
      </c>
      <c r="E12" s="127"/>
      <c r="F12" s="127"/>
      <c r="G12" s="127"/>
      <c r="H12" s="127"/>
      <c r="J12" s="37">
        <f>I9*30*0.01</f>
        <v>15</v>
      </c>
    </row>
    <row r="13" spans="1:10" ht="26.25" customHeight="1" x14ac:dyDescent="0.2">
      <c r="A13" s="42" t="s">
        <v>345</v>
      </c>
      <c r="B13" s="43">
        <f>VLOOKUP(A13,(Sheet1!A1:B6),2,)</f>
        <v>50</v>
      </c>
      <c r="C13" s="48"/>
      <c r="D13" s="127" t="s">
        <v>86</v>
      </c>
      <c r="E13" s="127"/>
      <c r="F13" s="127"/>
      <c r="G13" s="127"/>
      <c r="H13" s="127"/>
    </row>
    <row r="14" spans="1:10" ht="24.75" customHeight="1" x14ac:dyDescent="0.2">
      <c r="A14" s="42" t="s">
        <v>345</v>
      </c>
      <c r="B14" s="43">
        <f>VLOOKUP(A14,(Sheet1!A1:B6),2,)</f>
        <v>50</v>
      </c>
      <c r="C14" s="48"/>
      <c r="D14" s="127" t="s">
        <v>87</v>
      </c>
      <c r="E14" s="127"/>
      <c r="F14" s="127"/>
      <c r="G14" s="127"/>
      <c r="H14" s="127"/>
    </row>
    <row r="15" spans="1:10" ht="40.5" customHeight="1" x14ac:dyDescent="0.2">
      <c r="A15" s="42" t="s">
        <v>345</v>
      </c>
      <c r="B15" s="43">
        <f>VLOOKUP(A15,(Sheet1!A1:B6),2,)</f>
        <v>50</v>
      </c>
      <c r="C15" s="48"/>
      <c r="D15" s="127" t="s">
        <v>88</v>
      </c>
      <c r="E15" s="127"/>
      <c r="F15" s="127"/>
      <c r="G15" s="127"/>
      <c r="H15" s="127"/>
    </row>
    <row r="16" spans="1:10" ht="26.25" customHeight="1" x14ac:dyDescent="0.2">
      <c r="A16" s="42" t="s">
        <v>345</v>
      </c>
      <c r="B16" s="43">
        <f>VLOOKUP(A16,(Sheet1!A1:B6),2,)</f>
        <v>50</v>
      </c>
      <c r="C16" s="48"/>
      <c r="D16" s="127" t="s">
        <v>89</v>
      </c>
      <c r="E16" s="127"/>
      <c r="F16" s="127"/>
      <c r="G16" s="127"/>
      <c r="H16" s="127"/>
    </row>
    <row r="17" spans="1:10" ht="28.5" customHeight="1" x14ac:dyDescent="0.2">
      <c r="A17" s="42" t="s">
        <v>345</v>
      </c>
      <c r="B17" s="43">
        <f>VLOOKUP(A17,(Sheet1!A1:B6),2,)</f>
        <v>50</v>
      </c>
      <c r="C17" s="48"/>
      <c r="D17" s="120" t="s">
        <v>481</v>
      </c>
      <c r="E17" s="127"/>
      <c r="F17" s="127"/>
      <c r="G17" s="127"/>
      <c r="H17" s="127"/>
    </row>
    <row r="18" spans="1:10" ht="18.75" customHeight="1" x14ac:dyDescent="0.2">
      <c r="A18" s="42" t="s">
        <v>345</v>
      </c>
      <c r="B18" s="43">
        <f>VLOOKUP(A18,(Sheet1!A1:B6),2,)</f>
        <v>50</v>
      </c>
      <c r="C18" s="48"/>
      <c r="D18" s="127" t="s">
        <v>90</v>
      </c>
      <c r="E18" s="127"/>
      <c r="F18" s="127"/>
      <c r="G18" s="127"/>
      <c r="H18" s="127"/>
    </row>
    <row r="19" spans="1:10" ht="26.25" customHeight="1" x14ac:dyDescent="0.2">
      <c r="A19" s="42" t="s">
        <v>345</v>
      </c>
      <c r="B19" s="43">
        <f>VLOOKUP(A19,(Sheet1!A1:B6),2,)</f>
        <v>50</v>
      </c>
      <c r="C19" s="48"/>
      <c r="D19" s="122" t="s">
        <v>91</v>
      </c>
      <c r="E19" s="122"/>
      <c r="F19" s="122"/>
      <c r="G19" s="122"/>
      <c r="H19" s="122"/>
    </row>
    <row r="20" spans="1:10" x14ac:dyDescent="0.2">
      <c r="A20" s="28"/>
      <c r="B20" s="23">
        <f>AVERAGE(B10:B19)</f>
        <v>50</v>
      </c>
      <c r="C20" s="28"/>
      <c r="D20" s="28"/>
      <c r="E20" s="28"/>
      <c r="F20" s="28"/>
      <c r="G20" s="28"/>
      <c r="H20" s="28"/>
      <c r="I20" s="23"/>
      <c r="J20" s="23"/>
    </row>
    <row r="21" spans="1:10" ht="25.5" x14ac:dyDescent="0.2">
      <c r="A21" s="25" t="s">
        <v>3</v>
      </c>
      <c r="D21" s="126" t="s">
        <v>5</v>
      </c>
      <c r="E21" s="126"/>
      <c r="F21" s="126"/>
      <c r="G21" s="126"/>
      <c r="H21" s="126"/>
      <c r="I21" s="27" t="s">
        <v>350</v>
      </c>
    </row>
    <row r="22" spans="1:10" s="24" customFormat="1" ht="41.25" customHeight="1" thickBot="1" x14ac:dyDescent="0.25">
      <c r="A22" s="42" t="s">
        <v>345</v>
      </c>
      <c r="B22" s="43">
        <f>VLOOKUP(A22,(Sheet1!A1:B5),2,)</f>
        <v>50</v>
      </c>
      <c r="C22" s="22"/>
      <c r="D22" s="127" t="s">
        <v>38</v>
      </c>
      <c r="E22" s="127"/>
      <c r="F22" s="127"/>
      <c r="G22" s="127"/>
      <c r="H22" s="127"/>
      <c r="I22" s="40">
        <f>B22</f>
        <v>50</v>
      </c>
      <c r="J22" s="41" t="s">
        <v>341</v>
      </c>
    </row>
    <row r="23" spans="1:10" x14ac:dyDescent="0.2">
      <c r="D23" s="26"/>
      <c r="I23" s="115"/>
      <c r="J23" s="27" t="s">
        <v>339</v>
      </c>
    </row>
    <row r="24" spans="1:10" x14ac:dyDescent="0.2">
      <c r="A24" s="28"/>
      <c r="B24" s="23"/>
      <c r="C24" s="28"/>
      <c r="D24" s="29"/>
      <c r="E24" s="28"/>
      <c r="F24" s="28"/>
      <c r="G24" s="28"/>
      <c r="H24" s="28"/>
      <c r="I24" s="116"/>
      <c r="J24" s="49">
        <f>I9*20*0.01*I22*0.01</f>
        <v>5</v>
      </c>
    </row>
    <row r="25" spans="1:10" ht="25.5" x14ac:dyDescent="0.2">
      <c r="A25" s="25" t="s">
        <v>6</v>
      </c>
      <c r="D25" s="126" t="s">
        <v>7</v>
      </c>
      <c r="E25" s="126"/>
      <c r="F25" s="126"/>
      <c r="G25" s="126"/>
      <c r="H25" s="126"/>
      <c r="I25" s="27" t="s">
        <v>350</v>
      </c>
    </row>
    <row r="26" spans="1:10" ht="13.5" thickBot="1" x14ac:dyDescent="0.25">
      <c r="C26" s="50"/>
      <c r="I26" s="40">
        <f>B39</f>
        <v>50</v>
      </c>
      <c r="J26" s="41" t="s">
        <v>341</v>
      </c>
    </row>
    <row r="27" spans="1:10" ht="27.75" customHeight="1" x14ac:dyDescent="0.2">
      <c r="A27" s="42" t="s">
        <v>345</v>
      </c>
      <c r="B27" s="43">
        <f>VLOOKUP(A27,(Sheet1!A1:B5),2,)</f>
        <v>50</v>
      </c>
      <c r="C27" s="28"/>
      <c r="D27" s="122" t="s">
        <v>92</v>
      </c>
      <c r="E27" s="122"/>
      <c r="F27" s="122"/>
      <c r="G27" s="122"/>
      <c r="H27" s="122"/>
      <c r="I27" s="117"/>
      <c r="J27" s="27" t="s">
        <v>339</v>
      </c>
    </row>
    <row r="28" spans="1:10" ht="24" customHeight="1" x14ac:dyDescent="0.2">
      <c r="A28" s="42" t="s">
        <v>345</v>
      </c>
      <c r="B28" s="43">
        <f>VLOOKUP(A28,(Sheet1!A1:B5),2,)</f>
        <v>50</v>
      </c>
      <c r="C28" s="48"/>
      <c r="D28" s="122" t="s">
        <v>93</v>
      </c>
      <c r="E28" s="122"/>
      <c r="F28" s="122"/>
      <c r="G28" s="122"/>
      <c r="H28" s="122"/>
      <c r="I28" s="118"/>
      <c r="J28" s="49">
        <f>I9*20*0.01*I26*0.01</f>
        <v>5</v>
      </c>
    </row>
    <row r="29" spans="1:10" ht="27.75" customHeight="1" x14ac:dyDescent="0.2">
      <c r="A29" s="42" t="s">
        <v>345</v>
      </c>
      <c r="B29" s="43">
        <f>VLOOKUP(A29,(Sheet1!A1:B5),2,)</f>
        <v>50</v>
      </c>
      <c r="C29" s="48"/>
      <c r="D29" s="122" t="s">
        <v>94</v>
      </c>
      <c r="E29" s="122"/>
      <c r="F29" s="122"/>
      <c r="G29" s="122"/>
      <c r="H29" s="122"/>
    </row>
    <row r="30" spans="1:10" ht="15.75" customHeight="1" x14ac:dyDescent="0.2">
      <c r="A30" s="42" t="s">
        <v>345</v>
      </c>
      <c r="B30" s="43">
        <f>VLOOKUP(A30,(Sheet1!A1:B5),2,)</f>
        <v>50</v>
      </c>
      <c r="C30" s="48"/>
      <c r="D30" s="122" t="s">
        <v>95</v>
      </c>
      <c r="E30" s="122"/>
      <c r="F30" s="122"/>
      <c r="G30" s="122"/>
      <c r="H30" s="122"/>
    </row>
    <row r="31" spans="1:10" ht="14.25" customHeight="1" x14ac:dyDescent="0.2">
      <c r="A31" s="42" t="s">
        <v>345</v>
      </c>
      <c r="B31" s="43">
        <f>VLOOKUP(A31,(Sheet1!A1:B5),2,)</f>
        <v>50</v>
      </c>
      <c r="C31" s="48"/>
      <c r="D31" s="122" t="s">
        <v>96</v>
      </c>
      <c r="E31" s="122"/>
      <c r="F31" s="122"/>
      <c r="G31" s="122"/>
      <c r="H31" s="122"/>
    </row>
    <row r="32" spans="1:10" ht="12.75" customHeight="1" x14ac:dyDescent="0.2">
      <c r="A32" s="42" t="s">
        <v>345</v>
      </c>
      <c r="B32" s="43">
        <f>VLOOKUP(A32,(Sheet1!A1:B5),2,)</f>
        <v>50</v>
      </c>
      <c r="C32" s="48"/>
      <c r="D32" s="122" t="s">
        <v>97</v>
      </c>
      <c r="E32" s="122"/>
      <c r="F32" s="122"/>
      <c r="G32" s="122"/>
      <c r="H32" s="122"/>
    </row>
    <row r="33" spans="1:10" ht="28.5" customHeight="1" x14ac:dyDescent="0.2">
      <c r="A33" s="42" t="s">
        <v>345</v>
      </c>
      <c r="B33" s="43">
        <f>VLOOKUP(A33,(Sheet1!A1:B5),2,)</f>
        <v>50</v>
      </c>
      <c r="C33" s="28"/>
      <c r="D33" s="121" t="s">
        <v>482</v>
      </c>
      <c r="E33" s="122"/>
      <c r="F33" s="122"/>
      <c r="G33" s="122"/>
      <c r="H33" s="122"/>
    </row>
    <row r="34" spans="1:10" ht="27" customHeight="1" x14ac:dyDescent="0.2">
      <c r="A34" s="42" t="s">
        <v>345</v>
      </c>
      <c r="B34" s="43">
        <f>VLOOKUP(A34,(Sheet1!A1:B5),2,)</f>
        <v>50</v>
      </c>
      <c r="C34" s="28"/>
      <c r="D34" s="122" t="s">
        <v>98</v>
      </c>
      <c r="E34" s="122"/>
      <c r="F34" s="122"/>
      <c r="G34" s="122"/>
      <c r="H34" s="122"/>
    </row>
    <row r="35" spans="1:10" ht="27" customHeight="1" x14ac:dyDescent="0.2">
      <c r="A35" s="42" t="s">
        <v>345</v>
      </c>
      <c r="B35" s="43">
        <f>VLOOKUP(A35,(Sheet1!A1:B5),2,)</f>
        <v>50</v>
      </c>
      <c r="C35" s="48"/>
      <c r="D35" s="122" t="s">
        <v>99</v>
      </c>
      <c r="E35" s="122"/>
      <c r="F35" s="122"/>
      <c r="G35" s="122"/>
      <c r="H35" s="122"/>
    </row>
    <row r="36" spans="1:10" ht="55.5" customHeight="1" x14ac:dyDescent="0.2">
      <c r="A36" s="42" t="s">
        <v>345</v>
      </c>
      <c r="B36" s="43">
        <f>VLOOKUP(A36,(Sheet1!A1:B5),2,)</f>
        <v>50</v>
      </c>
      <c r="C36" s="48"/>
      <c r="D36" s="121" t="s">
        <v>366</v>
      </c>
      <c r="E36" s="122"/>
      <c r="F36" s="122"/>
      <c r="G36" s="122"/>
      <c r="H36" s="122"/>
    </row>
    <row r="37" spans="1:10" ht="28.5" customHeight="1" x14ac:dyDescent="0.2">
      <c r="A37" s="42" t="s">
        <v>345</v>
      </c>
      <c r="B37" s="43">
        <f>VLOOKUP(A37,(Sheet1!A1:B5),2,)</f>
        <v>50</v>
      </c>
      <c r="C37" s="48"/>
      <c r="D37" s="122" t="s">
        <v>100</v>
      </c>
      <c r="E37" s="122"/>
      <c r="F37" s="122"/>
      <c r="G37" s="122"/>
      <c r="H37" s="122"/>
    </row>
    <row r="38" spans="1:10" ht="28.5" customHeight="1" x14ac:dyDescent="0.2">
      <c r="A38" s="42" t="s">
        <v>345</v>
      </c>
      <c r="B38" s="43">
        <f>VLOOKUP(A38,(Sheet1!A1:B5),2,)</f>
        <v>50</v>
      </c>
      <c r="C38" s="48"/>
      <c r="D38" s="122" t="s">
        <v>101</v>
      </c>
      <c r="E38" s="122"/>
      <c r="F38" s="122"/>
      <c r="G38" s="122"/>
      <c r="H38" s="122"/>
    </row>
    <row r="39" spans="1:10" ht="14.25" customHeight="1" x14ac:dyDescent="0.2">
      <c r="B39" s="37">
        <f>AVERAGE(B27:B38)</f>
        <v>50</v>
      </c>
      <c r="C39" s="50"/>
      <c r="D39" s="24"/>
      <c r="E39" s="24"/>
      <c r="F39" s="24"/>
      <c r="G39" s="24"/>
      <c r="H39" s="24"/>
    </row>
    <row r="40" spans="1:10" ht="13.5" thickBot="1" x14ac:dyDescent="0.25">
      <c r="A40" s="52"/>
      <c r="B40" s="35"/>
      <c r="C40" s="52"/>
      <c r="D40" s="52"/>
      <c r="E40" s="52"/>
      <c r="F40" s="52"/>
      <c r="G40" s="52"/>
      <c r="H40" s="52"/>
      <c r="I40" s="35"/>
      <c r="J40" s="35"/>
    </row>
    <row r="41" spans="1:10" ht="25.5" x14ac:dyDescent="0.2">
      <c r="A41" s="25" t="s">
        <v>8</v>
      </c>
      <c r="D41" s="115" t="s">
        <v>9</v>
      </c>
      <c r="E41" s="115"/>
      <c r="F41" s="115"/>
      <c r="G41" s="115"/>
      <c r="H41" s="115"/>
      <c r="I41" s="27" t="s">
        <v>350</v>
      </c>
    </row>
    <row r="42" spans="1:10" ht="38.25" customHeight="1" x14ac:dyDescent="0.2">
      <c r="A42" s="42" t="s">
        <v>345</v>
      </c>
      <c r="B42" s="43">
        <f>VLOOKUP(A42,(Sheet1!A1:B5),2,)</f>
        <v>50</v>
      </c>
      <c r="C42" s="122" t="s">
        <v>48</v>
      </c>
      <c r="D42" s="122"/>
      <c r="E42" s="122"/>
      <c r="F42" s="122"/>
      <c r="G42" s="122"/>
      <c r="H42" s="122"/>
      <c r="I42" s="31">
        <f>B45</f>
        <v>50</v>
      </c>
      <c r="J42" s="41" t="s">
        <v>341</v>
      </c>
    </row>
    <row r="43" spans="1:10" ht="27" customHeight="1" x14ac:dyDescent="0.2">
      <c r="A43" s="42" t="s">
        <v>345</v>
      </c>
      <c r="B43" s="43">
        <f>VLOOKUP(A43,(Sheet1!A1:B5),2,)</f>
        <v>50</v>
      </c>
      <c r="C43" s="123" t="s">
        <v>49</v>
      </c>
      <c r="D43" s="123"/>
      <c r="E43" s="123"/>
      <c r="F43" s="123"/>
      <c r="G43" s="123"/>
      <c r="H43" s="123"/>
      <c r="I43" s="124"/>
      <c r="J43" s="27" t="s">
        <v>339</v>
      </c>
    </row>
    <row r="44" spans="1:10" ht="25.5" customHeight="1" x14ac:dyDescent="0.2">
      <c r="A44" s="42" t="s">
        <v>345</v>
      </c>
      <c r="B44" s="43">
        <f>VLOOKUP(A44,(Sheet1!A1:B5),2,)</f>
        <v>50</v>
      </c>
      <c r="C44" s="121" t="s">
        <v>50</v>
      </c>
      <c r="D44" s="121"/>
      <c r="E44" s="121"/>
      <c r="F44" s="121"/>
      <c r="G44" s="121"/>
      <c r="H44" s="121"/>
      <c r="I44" s="125"/>
      <c r="J44" s="49">
        <f>J28/20*30*I42*0.01</f>
        <v>3.75</v>
      </c>
    </row>
    <row r="45" spans="1:10" x14ac:dyDescent="0.2">
      <c r="B45" s="37">
        <f>AVERAGE(B42:B44)</f>
        <v>50</v>
      </c>
    </row>
    <row r="46" spans="1:10" ht="7.5" customHeight="1" x14ac:dyDescent="0.2"/>
    <row r="47" spans="1:10" hidden="1" x14ac:dyDescent="0.2"/>
    <row r="48" spans="1:10" hidden="1" x14ac:dyDescent="0.2"/>
    <row r="49" spans="1:9" ht="39.75" customHeight="1" x14ac:dyDescent="0.2">
      <c r="A49" s="119" t="s">
        <v>377</v>
      </c>
      <c r="B49" s="119"/>
      <c r="C49" s="119"/>
      <c r="D49" s="119"/>
      <c r="E49" s="119"/>
      <c r="F49" s="119"/>
      <c r="G49" s="119"/>
      <c r="H49" s="119"/>
      <c r="I49" s="119"/>
    </row>
    <row r="50" spans="1:9" ht="58.5" customHeight="1" x14ac:dyDescent="0.2">
      <c r="A50" s="120" t="s">
        <v>380</v>
      </c>
      <c r="B50" s="127"/>
      <c r="C50" s="127"/>
      <c r="D50" s="127"/>
      <c r="E50" s="127"/>
      <c r="F50" s="127"/>
      <c r="G50" s="127"/>
      <c r="H50" s="127"/>
      <c r="I50" s="127"/>
    </row>
  </sheetData>
  <sheetProtection password="C734" sheet="1" objects="1" scenarios="1"/>
  <mergeCells count="40">
    <mergeCell ref="D19:H19"/>
    <mergeCell ref="D15:H15"/>
    <mergeCell ref="D22:H22"/>
    <mergeCell ref="D18:H18"/>
    <mergeCell ref="A2:H2"/>
    <mergeCell ref="A6:H6"/>
    <mergeCell ref="C8:H8"/>
    <mergeCell ref="D11:H11"/>
    <mergeCell ref="D10:H10"/>
    <mergeCell ref="F5:H5"/>
    <mergeCell ref="A4:H4"/>
    <mergeCell ref="A50:I50"/>
    <mergeCell ref="B5:D5"/>
    <mergeCell ref="D37:H37"/>
    <mergeCell ref="D38:H38"/>
    <mergeCell ref="D21:H21"/>
    <mergeCell ref="D13:H13"/>
    <mergeCell ref="D16:H16"/>
    <mergeCell ref="D17:H17"/>
    <mergeCell ref="D34:H34"/>
    <mergeCell ref="D36:H36"/>
    <mergeCell ref="D12:H12"/>
    <mergeCell ref="C42:H42"/>
    <mergeCell ref="C43:H43"/>
    <mergeCell ref="C44:H44"/>
    <mergeCell ref="D29:H29"/>
    <mergeCell ref="D14:H14"/>
    <mergeCell ref="A49:I49"/>
    <mergeCell ref="I43:I44"/>
    <mergeCell ref="I23:I24"/>
    <mergeCell ref="I27:I28"/>
    <mergeCell ref="D28:H28"/>
    <mergeCell ref="D25:H25"/>
    <mergeCell ref="D41:H41"/>
    <mergeCell ref="D27:H27"/>
    <mergeCell ref="D30:H30"/>
    <mergeCell ref="D31:H31"/>
    <mergeCell ref="D32:H32"/>
    <mergeCell ref="D33:H33"/>
    <mergeCell ref="D35:H35"/>
  </mergeCells>
  <phoneticPr fontId="1" type="noConversion"/>
  <dataValidations count="3">
    <dataValidation type="list" allowBlank="1" showInputMessage="1" showErrorMessage="1" sqref="J4" xr:uid="{00000000-0002-0000-0900-000000000000}">
      <formula1>ValidScores</formula1>
    </dataValidation>
    <dataValidation type="list" allowBlank="1" showInputMessage="1" showErrorMessage="1" sqref="A42:A44 A27:A38 A22" xr:uid="{00000000-0002-0000-0900-000001000000}">
      <formula1>VALIDANSWER</formula1>
    </dataValidation>
    <dataValidation type="list" allowBlank="1" showInputMessage="1" showErrorMessage="1" sqref="A10:A19" xr:uid="{00000000-0002-0000-09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J50"/>
  <sheetViews>
    <sheetView topLeftCell="A40" workbookViewId="0">
      <selection activeCell="A6" sqref="A6:H6"/>
    </sheetView>
  </sheetViews>
  <sheetFormatPr defaultColWidth="9.140625" defaultRowHeight="12.75" x14ac:dyDescent="0.2"/>
  <cols>
    <col min="1" max="1" width="15.7109375" style="25" customWidth="1"/>
    <col min="2" max="2" width="8.42578125" style="25" hidden="1" customWidth="1"/>
    <col min="3" max="3" width="4.42578125" style="25" customWidth="1"/>
    <col min="4" max="6" width="9.140625" style="25"/>
    <col min="7" max="7" width="16.42578125" style="25" customWidth="1"/>
    <col min="8" max="8" width="5.42578125" style="25" customWidth="1"/>
    <col min="9" max="9" width="12.42578125" style="37" customWidth="1"/>
    <col min="10" max="10" width="10.85546875" style="37" hidden="1" customWidth="1"/>
    <col min="11" max="16384" width="9.140625" style="25"/>
  </cols>
  <sheetData>
    <row r="2" spans="1:10" s="24" customFormat="1" x14ac:dyDescent="0.2">
      <c r="A2" s="128" t="s">
        <v>349</v>
      </c>
      <c r="B2" s="129"/>
      <c r="C2" s="129"/>
      <c r="D2" s="129"/>
      <c r="E2" s="129"/>
      <c r="F2" s="129"/>
      <c r="G2" s="129"/>
      <c r="H2" s="129"/>
      <c r="I2" s="23"/>
      <c r="J2" s="23"/>
    </row>
    <row r="3" spans="1:10" ht="17.25" customHeight="1"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SUM(J12+J27+J31+J42)</f>
        <v>28.75</v>
      </c>
      <c r="J5" s="35"/>
    </row>
    <row r="6" spans="1:10" x14ac:dyDescent="0.2">
      <c r="A6" s="130" t="s">
        <v>516</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B23</f>
        <v>50</v>
      </c>
      <c r="J9" s="41" t="s">
        <v>341</v>
      </c>
    </row>
    <row r="10" spans="1:10" x14ac:dyDescent="0.2">
      <c r="A10" s="42" t="s">
        <v>345</v>
      </c>
      <c r="B10" s="50">
        <f>VLOOKUP(A10,(Sheet1!A1:B6),2,)</f>
        <v>50</v>
      </c>
      <c r="C10" s="28"/>
      <c r="D10" s="122" t="s">
        <v>23</v>
      </c>
      <c r="E10" s="122"/>
      <c r="F10" s="122"/>
      <c r="G10" s="122"/>
      <c r="H10" s="122"/>
      <c r="I10" s="25"/>
    </row>
    <row r="11" spans="1:10" ht="58.5" customHeight="1" x14ac:dyDescent="0.2">
      <c r="A11" s="42" t="s">
        <v>345</v>
      </c>
      <c r="B11" s="50">
        <f>VLOOKUP(A11,(Sheet1!A1:B6),2,)</f>
        <v>50</v>
      </c>
      <c r="C11" s="48"/>
      <c r="D11" s="127" t="s">
        <v>310</v>
      </c>
      <c r="E11" s="127"/>
      <c r="F11" s="127"/>
      <c r="G11" s="127"/>
      <c r="H11" s="127"/>
      <c r="J11" s="27" t="s">
        <v>340</v>
      </c>
    </row>
    <row r="12" spans="1:10" ht="30.75" customHeight="1" x14ac:dyDescent="0.2">
      <c r="A12" s="42" t="s">
        <v>345</v>
      </c>
      <c r="B12" s="50">
        <f>VLOOKUP(A12,(Sheet1!A1:B6),2,)</f>
        <v>50</v>
      </c>
      <c r="C12" s="48"/>
      <c r="D12" s="121" t="s">
        <v>311</v>
      </c>
      <c r="E12" s="122"/>
      <c r="F12" s="122"/>
      <c r="G12" s="122"/>
      <c r="H12" s="122"/>
      <c r="J12" s="37">
        <f>I9*30*0.01</f>
        <v>15</v>
      </c>
    </row>
    <row r="13" spans="1:10" ht="30.75" customHeight="1" x14ac:dyDescent="0.2">
      <c r="A13" s="42" t="s">
        <v>345</v>
      </c>
      <c r="B13" s="50">
        <f>VLOOKUP(A13,(Sheet1!A1:B6),2,)</f>
        <v>50</v>
      </c>
      <c r="C13" s="48"/>
      <c r="D13" s="121" t="s">
        <v>130</v>
      </c>
      <c r="E13" s="122"/>
      <c r="F13" s="122"/>
      <c r="G13" s="122"/>
      <c r="H13" s="122"/>
    </row>
    <row r="14" spans="1:10" ht="28.5" customHeight="1" x14ac:dyDescent="0.2">
      <c r="A14" s="42" t="s">
        <v>345</v>
      </c>
      <c r="B14" s="50">
        <f>VLOOKUP(A14,(Sheet1!A1:B6),2,)</f>
        <v>50</v>
      </c>
      <c r="C14" s="48"/>
      <c r="D14" s="121" t="s">
        <v>312</v>
      </c>
      <c r="E14" s="122"/>
      <c r="F14" s="122"/>
      <c r="G14" s="122"/>
      <c r="H14" s="122"/>
    </row>
    <row r="15" spans="1:10" ht="40.5" customHeight="1" x14ac:dyDescent="0.2">
      <c r="A15" s="42" t="s">
        <v>345</v>
      </c>
      <c r="B15" s="50">
        <f>VLOOKUP(A15,(Sheet1!A1:B6),2,)</f>
        <v>50</v>
      </c>
      <c r="C15" s="48"/>
      <c r="D15" s="121" t="s">
        <v>131</v>
      </c>
      <c r="E15" s="122"/>
      <c r="F15" s="122"/>
      <c r="G15" s="122"/>
      <c r="H15" s="122"/>
    </row>
    <row r="16" spans="1:10" ht="55.5" customHeight="1" x14ac:dyDescent="0.2">
      <c r="A16" s="42" t="s">
        <v>345</v>
      </c>
      <c r="B16" s="50">
        <f>VLOOKUP(A16,(Sheet1!A1:B6),2,)</f>
        <v>50</v>
      </c>
      <c r="C16" s="48"/>
      <c r="D16" s="121" t="s">
        <v>132</v>
      </c>
      <c r="E16" s="122"/>
      <c r="F16" s="122"/>
      <c r="G16" s="122"/>
      <c r="H16" s="122"/>
    </row>
    <row r="17" spans="1:10" ht="27.75" customHeight="1" x14ac:dyDescent="0.2">
      <c r="A17" s="42" t="s">
        <v>345</v>
      </c>
      <c r="B17" s="50">
        <f>VLOOKUP(A17,(Sheet1!A1:B6),2,)</f>
        <v>50</v>
      </c>
      <c r="C17" s="48"/>
      <c r="D17" s="121" t="s">
        <v>133</v>
      </c>
      <c r="E17" s="122"/>
      <c r="F17" s="122"/>
      <c r="G17" s="122"/>
      <c r="H17" s="122"/>
    </row>
    <row r="18" spans="1:10" ht="36" customHeight="1" x14ac:dyDescent="0.2">
      <c r="A18" s="42" t="s">
        <v>345</v>
      </c>
      <c r="B18" s="50">
        <f>VLOOKUP(A18,(Sheet1!A1:B6),2,)</f>
        <v>50</v>
      </c>
      <c r="C18" s="48"/>
      <c r="D18" s="121" t="s">
        <v>134</v>
      </c>
      <c r="E18" s="122"/>
      <c r="F18" s="122"/>
      <c r="G18" s="122"/>
      <c r="H18" s="122"/>
    </row>
    <row r="19" spans="1:10" ht="45.75" customHeight="1" x14ac:dyDescent="0.2">
      <c r="A19" s="42" t="s">
        <v>345</v>
      </c>
      <c r="B19" s="50">
        <f>VLOOKUP(A19,(Sheet1!A1:B6),2,)</f>
        <v>50</v>
      </c>
      <c r="C19" s="48"/>
      <c r="D19" s="121" t="s">
        <v>135</v>
      </c>
      <c r="E19" s="122"/>
      <c r="F19" s="122"/>
      <c r="G19" s="122"/>
      <c r="H19" s="122"/>
    </row>
    <row r="20" spans="1:10" ht="30.75" customHeight="1" x14ac:dyDescent="0.2">
      <c r="A20" s="42" t="s">
        <v>345</v>
      </c>
      <c r="B20" s="50">
        <f>VLOOKUP(A20,(Sheet1!A1:B6),2,)</f>
        <v>50</v>
      </c>
      <c r="C20" s="28"/>
      <c r="D20" s="121" t="s">
        <v>136</v>
      </c>
      <c r="E20" s="122"/>
      <c r="F20" s="122"/>
      <c r="G20" s="122"/>
      <c r="H20" s="122"/>
    </row>
    <row r="21" spans="1:10" ht="39.75" customHeight="1" x14ac:dyDescent="0.2">
      <c r="A21" s="42" t="s">
        <v>345</v>
      </c>
      <c r="B21" s="50">
        <f>VLOOKUP(A21,(Sheet1!A1:B6),2,)</f>
        <v>50</v>
      </c>
      <c r="C21" s="28"/>
      <c r="D21" s="121" t="s">
        <v>313</v>
      </c>
      <c r="E21" s="122"/>
      <c r="F21" s="122"/>
      <c r="G21" s="122"/>
      <c r="H21" s="122"/>
    </row>
    <row r="22" spans="1:10" ht="40.5" customHeight="1" x14ac:dyDescent="0.2">
      <c r="A22" s="42" t="s">
        <v>345</v>
      </c>
      <c r="B22" s="50">
        <f>VLOOKUP(A22,(Sheet1!A1:B6),2,)</f>
        <v>50</v>
      </c>
      <c r="C22" s="28"/>
      <c r="D22" s="120" t="s">
        <v>137</v>
      </c>
      <c r="E22" s="127"/>
      <c r="F22" s="127"/>
      <c r="G22" s="127"/>
      <c r="H22" s="127"/>
    </row>
    <row r="23" spans="1:10" x14ac:dyDescent="0.2">
      <c r="A23" s="28"/>
      <c r="B23" s="28">
        <f>AVERAGE(B10:B22)</f>
        <v>50</v>
      </c>
      <c r="C23" s="28"/>
      <c r="D23" s="28"/>
      <c r="E23" s="28"/>
      <c r="F23" s="28"/>
      <c r="G23" s="28"/>
      <c r="H23" s="28"/>
      <c r="I23" s="23"/>
      <c r="J23" s="23"/>
    </row>
    <row r="24" spans="1:10" ht="25.5" x14ac:dyDescent="0.2">
      <c r="A24" s="25" t="s">
        <v>3</v>
      </c>
      <c r="D24" s="126" t="s">
        <v>5</v>
      </c>
      <c r="E24" s="126"/>
      <c r="F24" s="126"/>
      <c r="G24" s="126"/>
      <c r="H24" s="126"/>
      <c r="I24" s="27" t="s">
        <v>350</v>
      </c>
    </row>
    <row r="25" spans="1:10" s="24" customFormat="1" ht="41.25" customHeight="1" thickBot="1" x14ac:dyDescent="0.25">
      <c r="A25" s="42" t="s">
        <v>345</v>
      </c>
      <c r="B25" s="50">
        <f>VLOOKUP(A25,(Sheet1!A1:B5),2,)</f>
        <v>50</v>
      </c>
      <c r="C25" s="22"/>
      <c r="D25" s="127" t="s">
        <v>38</v>
      </c>
      <c r="E25" s="127"/>
      <c r="F25" s="127"/>
      <c r="G25" s="127"/>
      <c r="H25" s="127"/>
      <c r="I25" s="40">
        <f>B25</f>
        <v>50</v>
      </c>
      <c r="J25" s="41" t="s">
        <v>341</v>
      </c>
    </row>
    <row r="26" spans="1:10" x14ac:dyDescent="0.2">
      <c r="D26" s="26"/>
      <c r="I26" s="115"/>
      <c r="J26" s="27" t="s">
        <v>339</v>
      </c>
    </row>
    <row r="27" spans="1:10" x14ac:dyDescent="0.2">
      <c r="A27" s="28"/>
      <c r="B27" s="28"/>
      <c r="C27" s="28"/>
      <c r="D27" s="29"/>
      <c r="E27" s="28"/>
      <c r="F27" s="28"/>
      <c r="G27" s="28"/>
      <c r="H27" s="28"/>
      <c r="I27" s="116"/>
      <c r="J27" s="49">
        <f>I9*20*0.01*I25*0.01</f>
        <v>5</v>
      </c>
    </row>
    <row r="28" spans="1:10" ht="25.5" x14ac:dyDescent="0.2">
      <c r="A28" s="25" t="s">
        <v>6</v>
      </c>
      <c r="D28" s="126" t="s">
        <v>7</v>
      </c>
      <c r="E28" s="126"/>
      <c r="F28" s="126"/>
      <c r="G28" s="126"/>
      <c r="H28" s="126"/>
      <c r="I28" s="27" t="s">
        <v>350</v>
      </c>
    </row>
    <row r="29" spans="1:10" ht="13.5" thickBot="1" x14ac:dyDescent="0.25">
      <c r="C29" s="50"/>
      <c r="I29" s="40">
        <f>B37</f>
        <v>50</v>
      </c>
      <c r="J29" s="41" t="s">
        <v>341</v>
      </c>
    </row>
    <row r="30" spans="1:10" ht="13.5" customHeight="1" x14ac:dyDescent="0.2">
      <c r="A30" s="42" t="s">
        <v>345</v>
      </c>
      <c r="B30" s="50">
        <f>VLOOKUP(A30,(Sheet1!A1:B5),2,)</f>
        <v>50</v>
      </c>
      <c r="C30" s="28"/>
      <c r="D30" s="120" t="s">
        <v>138</v>
      </c>
      <c r="E30" s="127"/>
      <c r="F30" s="127"/>
      <c r="G30" s="127"/>
      <c r="H30" s="127"/>
      <c r="I30" s="117"/>
      <c r="J30" s="27" t="s">
        <v>339</v>
      </c>
    </row>
    <row r="31" spans="1:10" ht="26.25" customHeight="1" x14ac:dyDescent="0.2">
      <c r="A31" s="42" t="s">
        <v>345</v>
      </c>
      <c r="B31" s="50">
        <f>VLOOKUP(A31,(Sheet1!A1:B5),2,)</f>
        <v>50</v>
      </c>
      <c r="C31" s="48"/>
      <c r="D31" s="120" t="s">
        <v>314</v>
      </c>
      <c r="E31" s="127"/>
      <c r="F31" s="127"/>
      <c r="G31" s="127"/>
      <c r="H31" s="127"/>
      <c r="I31" s="118"/>
      <c r="J31" s="49">
        <f>I9*20*0.01*I29*0.01</f>
        <v>5</v>
      </c>
    </row>
    <row r="32" spans="1:10" ht="50.25" customHeight="1" x14ac:dyDescent="0.2">
      <c r="A32" s="42" t="s">
        <v>345</v>
      </c>
      <c r="B32" s="50">
        <f>VLOOKUP(A32,(Sheet1!A1:B5),2,)</f>
        <v>50</v>
      </c>
      <c r="C32" s="48"/>
      <c r="D32" s="120" t="s">
        <v>315</v>
      </c>
      <c r="E32" s="127"/>
      <c r="F32" s="127"/>
      <c r="G32" s="127"/>
      <c r="H32" s="127"/>
    </row>
    <row r="33" spans="1:10" ht="31.5" customHeight="1" x14ac:dyDescent="0.2">
      <c r="A33" s="42" t="s">
        <v>345</v>
      </c>
      <c r="B33" s="50">
        <f>VLOOKUP(A33,(Sheet1!A1:B5),2,)</f>
        <v>50</v>
      </c>
      <c r="C33" s="48"/>
      <c r="D33" s="120" t="s">
        <v>139</v>
      </c>
      <c r="E33" s="127"/>
      <c r="F33" s="127"/>
      <c r="G33" s="127"/>
      <c r="H33" s="127"/>
    </row>
    <row r="34" spans="1:10" ht="39" customHeight="1" x14ac:dyDescent="0.2">
      <c r="A34" s="42" t="s">
        <v>345</v>
      </c>
      <c r="B34" s="50">
        <f>VLOOKUP(A34,(Sheet1!A1:B5),2,)</f>
        <v>50</v>
      </c>
      <c r="C34" s="48"/>
      <c r="D34" s="120" t="s">
        <v>140</v>
      </c>
      <c r="E34" s="127"/>
      <c r="F34" s="127"/>
      <c r="G34" s="127"/>
      <c r="H34" s="127"/>
    </row>
    <row r="35" spans="1:10" ht="36.75" customHeight="1" x14ac:dyDescent="0.2">
      <c r="A35" s="42" t="s">
        <v>345</v>
      </c>
      <c r="B35" s="50">
        <f>VLOOKUP(A35,(Sheet1!A1:B5),2,)</f>
        <v>50</v>
      </c>
      <c r="C35" s="28"/>
      <c r="D35" s="120" t="s">
        <v>24</v>
      </c>
      <c r="E35" s="127"/>
      <c r="F35" s="127"/>
      <c r="G35" s="127"/>
      <c r="H35" s="127"/>
    </row>
    <row r="36" spans="1:10" ht="29.25" customHeight="1" x14ac:dyDescent="0.2">
      <c r="A36" s="42" t="s">
        <v>345</v>
      </c>
      <c r="B36" s="50">
        <f>VLOOKUP(A36,(Sheet1!A1:B5),2,)</f>
        <v>50</v>
      </c>
      <c r="C36" s="48"/>
      <c r="D36" s="120" t="s">
        <v>141</v>
      </c>
      <c r="E36" s="127"/>
      <c r="F36" s="127"/>
      <c r="G36" s="127"/>
      <c r="H36" s="127"/>
    </row>
    <row r="37" spans="1:10" ht="12" customHeight="1" x14ac:dyDescent="0.2">
      <c r="B37" s="25">
        <f>AVERAGE(B30:B36)</f>
        <v>50</v>
      </c>
      <c r="C37" s="50"/>
      <c r="D37" s="24"/>
      <c r="E37" s="24"/>
      <c r="F37" s="24"/>
      <c r="G37" s="24"/>
      <c r="H37" s="24"/>
    </row>
    <row r="38" spans="1:10" ht="13.5" thickBot="1" x14ac:dyDescent="0.25">
      <c r="A38" s="52"/>
      <c r="B38" s="52"/>
      <c r="C38" s="52"/>
      <c r="D38" s="52"/>
      <c r="E38" s="52"/>
      <c r="F38" s="52"/>
      <c r="G38" s="52"/>
      <c r="H38" s="52"/>
      <c r="I38" s="35"/>
      <c r="J38" s="35"/>
    </row>
    <row r="39" spans="1:10" ht="25.5" x14ac:dyDescent="0.2">
      <c r="A39" s="25" t="s">
        <v>8</v>
      </c>
      <c r="D39" s="115" t="s">
        <v>9</v>
      </c>
      <c r="E39" s="115"/>
      <c r="F39" s="115"/>
      <c r="G39" s="115"/>
      <c r="H39" s="115"/>
      <c r="I39" s="27" t="s">
        <v>350</v>
      </c>
    </row>
    <row r="40" spans="1:10" ht="38.25" customHeight="1" x14ac:dyDescent="0.2">
      <c r="A40" s="42" t="s">
        <v>345</v>
      </c>
      <c r="B40" s="50">
        <f>VLOOKUP(A40,(Sheet1!A1:B5),2,)</f>
        <v>50</v>
      </c>
      <c r="C40" s="122" t="s">
        <v>48</v>
      </c>
      <c r="D40" s="122"/>
      <c r="E40" s="122"/>
      <c r="F40" s="122"/>
      <c r="G40" s="122"/>
      <c r="H40" s="122"/>
      <c r="I40" s="31">
        <f>B43</f>
        <v>50</v>
      </c>
      <c r="J40" s="41" t="s">
        <v>338</v>
      </c>
    </row>
    <row r="41" spans="1:10" ht="27" customHeight="1" x14ac:dyDescent="0.2">
      <c r="A41" s="42" t="s">
        <v>345</v>
      </c>
      <c r="B41" s="50">
        <f>VLOOKUP(A41,(Sheet1!A1:B5),2,)</f>
        <v>50</v>
      </c>
      <c r="C41" s="123" t="s">
        <v>49</v>
      </c>
      <c r="D41" s="123"/>
      <c r="E41" s="123"/>
      <c r="F41" s="123"/>
      <c r="G41" s="123"/>
      <c r="H41" s="123"/>
      <c r="I41" s="124"/>
      <c r="J41" s="27" t="s">
        <v>339</v>
      </c>
    </row>
    <row r="42" spans="1:10" ht="25.5" customHeight="1" x14ac:dyDescent="0.2">
      <c r="A42" s="42" t="s">
        <v>345</v>
      </c>
      <c r="B42" s="50">
        <f>VLOOKUP(A42,(Sheet1!A1:B5),2,)</f>
        <v>50</v>
      </c>
      <c r="C42" s="121" t="s">
        <v>50</v>
      </c>
      <c r="D42" s="121"/>
      <c r="E42" s="121"/>
      <c r="F42" s="121"/>
      <c r="G42" s="121"/>
      <c r="H42" s="121"/>
      <c r="I42" s="125"/>
      <c r="J42" s="49">
        <f>J31/20*30*I40*0.01</f>
        <v>3.75</v>
      </c>
    </row>
    <row r="43" spans="1:10" x14ac:dyDescent="0.2">
      <c r="B43" s="25">
        <f>AVERAGE(B40:B42)</f>
        <v>50</v>
      </c>
    </row>
    <row r="44" spans="1:10" hidden="1" x14ac:dyDescent="0.2"/>
    <row r="45" spans="1:10" hidden="1" x14ac:dyDescent="0.2"/>
    <row r="46" spans="1:10" hidden="1" x14ac:dyDescent="0.2"/>
    <row r="47" spans="1:10" hidden="1" x14ac:dyDescent="0.2"/>
    <row r="48" spans="1:10" hidden="1" x14ac:dyDescent="0.2"/>
    <row r="49" spans="1:9" ht="31.5" customHeight="1" x14ac:dyDescent="0.2">
      <c r="A49" s="119" t="s">
        <v>377</v>
      </c>
      <c r="B49" s="119"/>
      <c r="C49" s="119"/>
      <c r="D49" s="119"/>
      <c r="E49" s="119"/>
      <c r="F49" s="119"/>
      <c r="G49" s="119"/>
      <c r="H49" s="119"/>
      <c r="I49" s="119"/>
    </row>
    <row r="50" spans="1:9" x14ac:dyDescent="0.2">
      <c r="A50" s="120" t="s">
        <v>381</v>
      </c>
      <c r="B50" s="127"/>
      <c r="C50" s="127"/>
      <c r="D50" s="127"/>
      <c r="E50" s="127"/>
      <c r="F50" s="127"/>
      <c r="G50" s="127"/>
      <c r="H50" s="127"/>
      <c r="I50" s="127"/>
    </row>
  </sheetData>
  <sheetProtection password="C734" sheet="1" objects="1" scenarios="1"/>
  <mergeCells count="38">
    <mergeCell ref="A50:I50"/>
    <mergeCell ref="A2:H2"/>
    <mergeCell ref="A6:H6"/>
    <mergeCell ref="C8:H8"/>
    <mergeCell ref="D11:H11"/>
    <mergeCell ref="D10:H10"/>
    <mergeCell ref="F5:H5"/>
    <mergeCell ref="B5:D5"/>
    <mergeCell ref="A4:H4"/>
    <mergeCell ref="I26:I27"/>
    <mergeCell ref="I30:I31"/>
    <mergeCell ref="D30:H30"/>
    <mergeCell ref="D24:H24"/>
    <mergeCell ref="D28:H28"/>
    <mergeCell ref="D12:H12"/>
    <mergeCell ref="D13:H13"/>
    <mergeCell ref="D14:H14"/>
    <mergeCell ref="D15:H15"/>
    <mergeCell ref="D16:H16"/>
    <mergeCell ref="D17:H17"/>
    <mergeCell ref="D31:H31"/>
    <mergeCell ref="D18:H18"/>
    <mergeCell ref="D19:H19"/>
    <mergeCell ref="D20:H20"/>
    <mergeCell ref="D21:H21"/>
    <mergeCell ref="D22:H22"/>
    <mergeCell ref="D25:H25"/>
    <mergeCell ref="D32:H32"/>
    <mergeCell ref="I41:I42"/>
    <mergeCell ref="D39:H39"/>
    <mergeCell ref="D33:H33"/>
    <mergeCell ref="D34:H34"/>
    <mergeCell ref="D35:H35"/>
    <mergeCell ref="A49:I49"/>
    <mergeCell ref="C40:H40"/>
    <mergeCell ref="C41:H41"/>
    <mergeCell ref="C42:H42"/>
    <mergeCell ref="D36:H36"/>
  </mergeCells>
  <phoneticPr fontId="1" type="noConversion"/>
  <dataValidations count="3">
    <dataValidation type="list" allowBlank="1" showInputMessage="1" showErrorMessage="1" sqref="J4" xr:uid="{00000000-0002-0000-0A00-000000000000}">
      <formula1>ValidScores</formula1>
    </dataValidation>
    <dataValidation type="list" allowBlank="1" showInputMessage="1" showErrorMessage="1" sqref="A40:A42 A25 A30:A36" xr:uid="{00000000-0002-0000-0A00-000001000000}">
      <formula1>VALIDANSWER</formula1>
    </dataValidation>
    <dataValidation type="list" allowBlank="1" showInputMessage="1" showErrorMessage="1" sqref="A10:A22" xr:uid="{00000000-0002-0000-0A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2:J50"/>
  <sheetViews>
    <sheetView topLeftCell="A40" workbookViewId="0">
      <selection activeCell="A6" sqref="A6:H6"/>
    </sheetView>
  </sheetViews>
  <sheetFormatPr defaultColWidth="9.140625" defaultRowHeight="12.75" x14ac:dyDescent="0.2"/>
  <cols>
    <col min="1" max="1" width="14.85546875" style="25" customWidth="1"/>
    <col min="2" max="2" width="8.140625" style="25" hidden="1" customWidth="1"/>
    <col min="3" max="3" width="4.42578125" style="25" customWidth="1"/>
    <col min="4" max="6" width="9.140625" style="25"/>
    <col min="7" max="7" width="16.42578125" style="25" customWidth="1"/>
    <col min="8" max="8" width="5.42578125" style="25" customWidth="1"/>
    <col min="9" max="9" width="12.42578125" style="37" customWidth="1"/>
    <col min="10" max="10" width="0.140625" style="37" customWidth="1"/>
    <col min="11" max="16384" width="9.140625" style="25"/>
  </cols>
  <sheetData>
    <row r="2" spans="1:10" s="24" customFormat="1" x14ac:dyDescent="0.2">
      <c r="A2" s="128" t="s">
        <v>349</v>
      </c>
      <c r="B2" s="129"/>
      <c r="C2" s="129"/>
      <c r="D2" s="129"/>
      <c r="E2" s="129"/>
      <c r="F2" s="129"/>
      <c r="G2" s="129"/>
      <c r="H2" s="129"/>
      <c r="I2" s="23"/>
      <c r="J2" s="23"/>
    </row>
    <row r="3" spans="1:10" ht="16.5" customHeight="1" x14ac:dyDescent="0.2">
      <c r="I3" s="27"/>
      <c r="J3" s="27" t="s">
        <v>365</v>
      </c>
    </row>
    <row r="4" spans="1:10" ht="15.75" customHeight="1"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SUM(J12+J26+J30+J44)</f>
        <v>28.75</v>
      </c>
      <c r="J5" s="35"/>
    </row>
    <row r="6" spans="1:10" x14ac:dyDescent="0.2">
      <c r="A6" s="130" t="s">
        <v>517</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64.5" thickBot="1" x14ac:dyDescent="0.25">
      <c r="I9" s="40">
        <f>B22</f>
        <v>50</v>
      </c>
      <c r="J9" s="41" t="s">
        <v>341</v>
      </c>
    </row>
    <row r="10" spans="1:10" x14ac:dyDescent="0.2">
      <c r="A10" s="42" t="s">
        <v>345</v>
      </c>
      <c r="B10" s="50">
        <f>VLOOKUP(A10,(Sheet1!A1:B6),2,)</f>
        <v>50</v>
      </c>
      <c r="C10" s="28"/>
      <c r="D10" s="120" t="s">
        <v>142</v>
      </c>
      <c r="E10" s="127"/>
      <c r="F10" s="127"/>
      <c r="G10" s="127"/>
      <c r="H10" s="127"/>
      <c r="I10" s="25"/>
    </row>
    <row r="11" spans="1:10" ht="24.75" customHeight="1" x14ac:dyDescent="0.2">
      <c r="A11" s="42" t="s">
        <v>345</v>
      </c>
      <c r="B11" s="50">
        <f>VLOOKUP(A11,(Sheet1!A1:B6),2,)</f>
        <v>50</v>
      </c>
      <c r="C11" s="48"/>
      <c r="D11" s="120" t="s">
        <v>301</v>
      </c>
      <c r="E11" s="127"/>
      <c r="F11" s="127"/>
      <c r="G11" s="127"/>
      <c r="H11" s="127"/>
      <c r="J11" s="27" t="s">
        <v>340</v>
      </c>
    </row>
    <row r="12" spans="1:10" ht="32.25" customHeight="1" x14ac:dyDescent="0.2">
      <c r="A12" s="42" t="s">
        <v>345</v>
      </c>
      <c r="B12" s="50">
        <f>VLOOKUP(A12,(Sheet1!A1:B6),2,)</f>
        <v>50</v>
      </c>
      <c r="C12" s="48"/>
      <c r="D12" s="120" t="s">
        <v>143</v>
      </c>
      <c r="E12" s="127"/>
      <c r="F12" s="127"/>
      <c r="G12" s="127"/>
      <c r="H12" s="127"/>
      <c r="J12" s="37">
        <f>I9*30*0.01</f>
        <v>15</v>
      </c>
    </row>
    <row r="13" spans="1:10" ht="29.25" customHeight="1" x14ac:dyDescent="0.2">
      <c r="A13" s="42" t="s">
        <v>345</v>
      </c>
      <c r="B13" s="50">
        <f>VLOOKUP(A13,(Sheet1!A1:B6),2,)</f>
        <v>50</v>
      </c>
      <c r="C13" s="48"/>
      <c r="D13" s="120" t="s">
        <v>302</v>
      </c>
      <c r="E13" s="127"/>
      <c r="F13" s="127"/>
      <c r="G13" s="127"/>
      <c r="H13" s="127"/>
    </row>
    <row r="14" spans="1:10" ht="59.25" customHeight="1" x14ac:dyDescent="0.2">
      <c r="A14" s="42" t="s">
        <v>345</v>
      </c>
      <c r="B14" s="50">
        <f>VLOOKUP(A14,(Sheet1!A1:B6),2,)</f>
        <v>50</v>
      </c>
      <c r="C14" s="48"/>
      <c r="D14" s="120" t="s">
        <v>303</v>
      </c>
      <c r="E14" s="127"/>
      <c r="F14" s="127"/>
      <c r="G14" s="127"/>
      <c r="H14" s="127"/>
    </row>
    <row r="15" spans="1:10" ht="54.75" customHeight="1" x14ac:dyDescent="0.2">
      <c r="A15" s="42" t="s">
        <v>345</v>
      </c>
      <c r="B15" s="50">
        <f>VLOOKUP(A15,(Sheet1!A1:B6),2,)</f>
        <v>50</v>
      </c>
      <c r="C15" s="48"/>
      <c r="D15" s="120" t="s">
        <v>304</v>
      </c>
      <c r="E15" s="127"/>
      <c r="F15" s="127"/>
      <c r="G15" s="127"/>
      <c r="H15" s="127"/>
    </row>
    <row r="16" spans="1:10" ht="17.25" customHeight="1" x14ac:dyDescent="0.2">
      <c r="A16" s="42" t="s">
        <v>345</v>
      </c>
      <c r="B16" s="50">
        <f>VLOOKUP(A16,(Sheet1!A1:B6),2,)</f>
        <v>50</v>
      </c>
      <c r="C16" s="48"/>
      <c r="D16" s="120" t="s">
        <v>305</v>
      </c>
      <c r="E16" s="127"/>
      <c r="F16" s="127"/>
      <c r="G16" s="127"/>
      <c r="H16" s="127"/>
    </row>
    <row r="17" spans="1:10" ht="69.75" customHeight="1" x14ac:dyDescent="0.2">
      <c r="A17" s="42" t="s">
        <v>345</v>
      </c>
      <c r="B17" s="50">
        <f>VLOOKUP(A17,(Sheet1!A1:B6),2,)</f>
        <v>50</v>
      </c>
      <c r="C17" s="48"/>
      <c r="D17" s="120" t="s">
        <v>501</v>
      </c>
      <c r="E17" s="127"/>
      <c r="F17" s="127"/>
      <c r="G17" s="127"/>
      <c r="H17" s="127"/>
    </row>
    <row r="18" spans="1:10" ht="32.25" customHeight="1" x14ac:dyDescent="0.2">
      <c r="A18" s="42" t="s">
        <v>345</v>
      </c>
      <c r="B18" s="50">
        <f>VLOOKUP(A18,(Sheet1!A1:B6),2,)</f>
        <v>50</v>
      </c>
      <c r="C18" s="48"/>
      <c r="D18" s="120" t="s">
        <v>144</v>
      </c>
      <c r="E18" s="120"/>
      <c r="F18" s="120"/>
      <c r="G18" s="120"/>
      <c r="H18" s="120"/>
    </row>
    <row r="19" spans="1:10" ht="41.25" customHeight="1" x14ac:dyDescent="0.2">
      <c r="A19" s="42" t="s">
        <v>345</v>
      </c>
      <c r="B19" s="50">
        <f>VLOOKUP(A19,(Sheet1!A1:B6),2,)</f>
        <v>50</v>
      </c>
      <c r="C19" s="48"/>
      <c r="D19" s="121" t="s">
        <v>306</v>
      </c>
      <c r="E19" s="122"/>
      <c r="F19" s="122"/>
      <c r="G19" s="122"/>
      <c r="H19" s="122"/>
    </row>
    <row r="20" spans="1:10" ht="41.25" customHeight="1" x14ac:dyDescent="0.2">
      <c r="A20" s="42" t="s">
        <v>345</v>
      </c>
      <c r="B20" s="50">
        <f>VLOOKUP(A20,(Sheet1!A1:B6),2,)</f>
        <v>50</v>
      </c>
      <c r="C20" s="28"/>
      <c r="D20" s="121" t="s">
        <v>145</v>
      </c>
      <c r="E20" s="121"/>
      <c r="F20" s="121"/>
      <c r="G20" s="121"/>
      <c r="H20" s="121"/>
    </row>
    <row r="21" spans="1:10" ht="26.25" customHeight="1" x14ac:dyDescent="0.2">
      <c r="A21" s="42" t="s">
        <v>345</v>
      </c>
      <c r="B21" s="50">
        <f>VLOOKUP(A21,(Sheet1!A1:B6),2,)</f>
        <v>50</v>
      </c>
      <c r="C21" s="48"/>
      <c r="D21" s="121" t="s">
        <v>146</v>
      </c>
      <c r="E21" s="121"/>
      <c r="F21" s="121"/>
      <c r="G21" s="121"/>
      <c r="H21" s="121"/>
    </row>
    <row r="22" spans="1:10" x14ac:dyDescent="0.2">
      <c r="A22" s="28"/>
      <c r="B22" s="28">
        <f>AVERAGE(B10:B21)</f>
        <v>50</v>
      </c>
      <c r="C22" s="28"/>
      <c r="D22" s="28"/>
      <c r="E22" s="28"/>
      <c r="F22" s="28"/>
      <c r="G22" s="28"/>
      <c r="H22" s="28"/>
      <c r="I22" s="23"/>
      <c r="J22" s="23"/>
    </row>
    <row r="23" spans="1:10" ht="25.5" x14ac:dyDescent="0.2">
      <c r="A23" s="25" t="s">
        <v>3</v>
      </c>
      <c r="D23" s="126" t="s">
        <v>5</v>
      </c>
      <c r="E23" s="126"/>
      <c r="F23" s="126"/>
      <c r="G23" s="126"/>
      <c r="H23" s="126"/>
      <c r="I23" s="27" t="s">
        <v>350</v>
      </c>
    </row>
    <row r="24" spans="1:10" s="24" customFormat="1" ht="41.25" customHeight="1" thickBot="1" x14ac:dyDescent="0.25">
      <c r="A24" s="42" t="s">
        <v>345</v>
      </c>
      <c r="B24" s="50">
        <f>VLOOKUP(A24,(Sheet1!A1:B5),2,)</f>
        <v>50</v>
      </c>
      <c r="C24" s="22"/>
      <c r="D24" s="127" t="s">
        <v>38</v>
      </c>
      <c r="E24" s="127"/>
      <c r="F24" s="127"/>
      <c r="G24" s="127"/>
      <c r="H24" s="127"/>
      <c r="I24" s="40">
        <f>B24</f>
        <v>50</v>
      </c>
      <c r="J24" s="41" t="s">
        <v>341</v>
      </c>
    </row>
    <row r="25" spans="1:10" ht="102" x14ac:dyDescent="0.2">
      <c r="D25" s="26"/>
      <c r="I25" s="115"/>
      <c r="J25" s="27" t="s">
        <v>339</v>
      </c>
    </row>
    <row r="26" spans="1:10" x14ac:dyDescent="0.2">
      <c r="A26" s="28"/>
      <c r="B26" s="28"/>
      <c r="C26" s="28"/>
      <c r="D26" s="29"/>
      <c r="E26" s="28"/>
      <c r="F26" s="28"/>
      <c r="G26" s="28"/>
      <c r="H26" s="28"/>
      <c r="I26" s="116"/>
      <c r="J26" s="49">
        <f>I9*20*0.01*I24*0.01</f>
        <v>5</v>
      </c>
    </row>
    <row r="27" spans="1:10" ht="25.5" x14ac:dyDescent="0.2">
      <c r="A27" s="25" t="s">
        <v>6</v>
      </c>
      <c r="D27" s="126" t="s">
        <v>7</v>
      </c>
      <c r="E27" s="126"/>
      <c r="F27" s="126"/>
      <c r="G27" s="126"/>
      <c r="H27" s="126"/>
      <c r="I27" s="27" t="s">
        <v>350</v>
      </c>
    </row>
    <row r="28" spans="1:10" ht="64.5" thickBot="1" x14ac:dyDescent="0.25">
      <c r="C28" s="50"/>
      <c r="I28" s="40">
        <f>B39</f>
        <v>50</v>
      </c>
      <c r="J28" s="41" t="s">
        <v>341</v>
      </c>
    </row>
    <row r="29" spans="1:10" ht="25.5" customHeight="1" x14ac:dyDescent="0.2">
      <c r="A29" s="42" t="s">
        <v>345</v>
      </c>
      <c r="B29" s="50">
        <f>VLOOKUP(A29,(Sheet1!A1:B5),2,)</f>
        <v>50</v>
      </c>
      <c r="C29" s="28"/>
      <c r="D29" s="121" t="s">
        <v>147</v>
      </c>
      <c r="E29" s="122"/>
      <c r="F29" s="122"/>
      <c r="G29" s="122"/>
      <c r="H29" s="122"/>
      <c r="I29" s="117"/>
      <c r="J29" s="27" t="s">
        <v>339</v>
      </c>
    </row>
    <row r="30" spans="1:10" x14ac:dyDescent="0.2">
      <c r="A30" s="42" t="s">
        <v>345</v>
      </c>
      <c r="B30" s="50">
        <f>VLOOKUP(A30,(Sheet1!A1:B5),2,)</f>
        <v>50</v>
      </c>
      <c r="C30" s="48"/>
      <c r="D30" s="121" t="s">
        <v>148</v>
      </c>
      <c r="E30" s="122"/>
      <c r="F30" s="122"/>
      <c r="G30" s="122"/>
      <c r="H30" s="122"/>
      <c r="I30" s="118"/>
      <c r="J30" s="49">
        <f>I9*20*0.01*I28*0.01</f>
        <v>5</v>
      </c>
    </row>
    <row r="31" spans="1:10" ht="42.75" customHeight="1" x14ac:dyDescent="0.2">
      <c r="A31" s="42" t="s">
        <v>345</v>
      </c>
      <c r="B31" s="50">
        <f>VLOOKUP(A31,(Sheet1!A1:B5),2,)</f>
        <v>50</v>
      </c>
      <c r="C31" s="48"/>
      <c r="D31" s="121" t="s">
        <v>149</v>
      </c>
      <c r="E31" s="122"/>
      <c r="F31" s="122"/>
      <c r="G31" s="122"/>
      <c r="H31" s="122"/>
    </row>
    <row r="32" spans="1:10" ht="30.75" customHeight="1" x14ac:dyDescent="0.2">
      <c r="A32" s="42" t="s">
        <v>345</v>
      </c>
      <c r="B32" s="50">
        <f>VLOOKUP(A32,(Sheet1!A1:B5),2,)</f>
        <v>50</v>
      </c>
      <c r="C32" s="48"/>
      <c r="D32" s="121" t="s">
        <v>150</v>
      </c>
      <c r="E32" s="122"/>
      <c r="F32" s="122"/>
      <c r="G32" s="122"/>
      <c r="H32" s="122"/>
    </row>
    <row r="33" spans="1:10" ht="28.5" customHeight="1" x14ac:dyDescent="0.2">
      <c r="A33" s="42" t="s">
        <v>345</v>
      </c>
      <c r="B33" s="50">
        <f>VLOOKUP(A33,(Sheet1!A1:B5),2,)</f>
        <v>50</v>
      </c>
      <c r="C33" s="48"/>
      <c r="D33" s="121" t="s">
        <v>151</v>
      </c>
      <c r="E33" s="122"/>
      <c r="F33" s="122"/>
      <c r="G33" s="122"/>
      <c r="H33" s="122"/>
    </row>
    <row r="34" spans="1:10" ht="24.75" customHeight="1" x14ac:dyDescent="0.2">
      <c r="A34" s="42" t="s">
        <v>345</v>
      </c>
      <c r="B34" s="50">
        <f>VLOOKUP(A34,(Sheet1!A1:B5),2,)</f>
        <v>50</v>
      </c>
      <c r="C34" s="28"/>
      <c r="D34" s="121" t="s">
        <v>152</v>
      </c>
      <c r="E34" s="122"/>
      <c r="F34" s="122"/>
      <c r="G34" s="122"/>
      <c r="H34" s="122"/>
    </row>
    <row r="35" spans="1:10" ht="42" customHeight="1" x14ac:dyDescent="0.2">
      <c r="A35" s="42" t="s">
        <v>345</v>
      </c>
      <c r="B35" s="50">
        <f>VLOOKUP(A35,(Sheet1!A1:B5),2,)</f>
        <v>50</v>
      </c>
      <c r="C35" s="48"/>
      <c r="D35" s="121" t="s">
        <v>307</v>
      </c>
      <c r="E35" s="122"/>
      <c r="F35" s="122"/>
      <c r="G35" s="122"/>
      <c r="H35" s="122"/>
    </row>
    <row r="36" spans="1:10" ht="37.5" customHeight="1" x14ac:dyDescent="0.2">
      <c r="A36" s="42" t="s">
        <v>345</v>
      </c>
      <c r="B36" s="50">
        <f>VLOOKUP(A36,(Sheet1!A1:B5),2,)</f>
        <v>50</v>
      </c>
      <c r="C36" s="48"/>
      <c r="D36" s="121" t="s">
        <v>308</v>
      </c>
      <c r="E36" s="122"/>
      <c r="F36" s="122"/>
      <c r="G36" s="122"/>
      <c r="H36" s="122"/>
    </row>
    <row r="37" spans="1:10" ht="28.5" customHeight="1" x14ac:dyDescent="0.2">
      <c r="A37" s="42" t="s">
        <v>345</v>
      </c>
      <c r="B37" s="50">
        <f>VLOOKUP(A37,(Sheet1!A1:B5),2,)</f>
        <v>50</v>
      </c>
      <c r="C37" s="48"/>
      <c r="D37" s="121" t="s">
        <v>153</v>
      </c>
      <c r="E37" s="121"/>
      <c r="F37" s="121"/>
      <c r="G37" s="121"/>
      <c r="H37" s="121"/>
    </row>
    <row r="38" spans="1:10" ht="28.5" customHeight="1" x14ac:dyDescent="0.2">
      <c r="A38" s="42" t="s">
        <v>345</v>
      </c>
      <c r="B38" s="50">
        <f>VLOOKUP(A38,(Sheet1!A1:B5),2,)</f>
        <v>50</v>
      </c>
      <c r="C38" s="48"/>
      <c r="D38" s="121" t="s">
        <v>309</v>
      </c>
      <c r="E38" s="121"/>
      <c r="F38" s="121"/>
      <c r="G38" s="121"/>
      <c r="H38" s="121"/>
    </row>
    <row r="39" spans="1:10" ht="12" customHeight="1" x14ac:dyDescent="0.2">
      <c r="B39" s="25">
        <f>AVERAGE(B29:B38)</f>
        <v>50</v>
      </c>
      <c r="C39" s="50"/>
      <c r="D39" s="24"/>
      <c r="E39" s="24"/>
      <c r="F39" s="24"/>
      <c r="G39" s="24"/>
      <c r="H39" s="24"/>
    </row>
    <row r="40" spans="1:10" ht="13.5" thickBot="1" x14ac:dyDescent="0.25">
      <c r="A40" s="52"/>
      <c r="B40" s="52"/>
      <c r="C40" s="52"/>
      <c r="D40" s="52"/>
      <c r="E40" s="52"/>
      <c r="F40" s="52"/>
      <c r="G40" s="52"/>
      <c r="H40" s="52"/>
      <c r="I40" s="35"/>
      <c r="J40" s="35"/>
    </row>
    <row r="41" spans="1:10" ht="25.5" x14ac:dyDescent="0.2">
      <c r="A41" s="25" t="s">
        <v>8</v>
      </c>
      <c r="D41" s="115" t="s">
        <v>9</v>
      </c>
      <c r="E41" s="115"/>
      <c r="F41" s="115"/>
      <c r="G41" s="115"/>
      <c r="H41" s="115"/>
      <c r="I41" s="27" t="s">
        <v>350</v>
      </c>
    </row>
    <row r="42" spans="1:10" ht="38.25" customHeight="1" x14ac:dyDescent="0.2">
      <c r="A42" s="42" t="s">
        <v>345</v>
      </c>
      <c r="B42" s="50">
        <f>VLOOKUP(A42,(Sheet1!A1:B5),2,)</f>
        <v>50</v>
      </c>
      <c r="C42" s="122" t="s">
        <v>48</v>
      </c>
      <c r="D42" s="122"/>
      <c r="E42" s="122"/>
      <c r="F42" s="122"/>
      <c r="G42" s="122"/>
      <c r="H42" s="122"/>
      <c r="I42" s="31">
        <f>B45</f>
        <v>50</v>
      </c>
      <c r="J42" s="41" t="s">
        <v>338</v>
      </c>
    </row>
    <row r="43" spans="1:10" ht="27" customHeight="1" x14ac:dyDescent="0.2">
      <c r="A43" s="42" t="s">
        <v>345</v>
      </c>
      <c r="B43" s="50">
        <f>VLOOKUP(A43,(Sheet1!A1:B5),2,)</f>
        <v>50</v>
      </c>
      <c r="C43" s="123" t="s">
        <v>49</v>
      </c>
      <c r="D43" s="123"/>
      <c r="E43" s="123"/>
      <c r="F43" s="123"/>
      <c r="G43" s="123"/>
      <c r="H43" s="123"/>
      <c r="I43" s="124"/>
      <c r="J43" s="27" t="s">
        <v>339</v>
      </c>
    </row>
    <row r="44" spans="1:10" ht="25.5" customHeight="1" x14ac:dyDescent="0.2">
      <c r="A44" s="42" t="s">
        <v>345</v>
      </c>
      <c r="B44" s="50">
        <f>VLOOKUP(A44,(Sheet1!A1:B5),2,)</f>
        <v>50</v>
      </c>
      <c r="C44" s="121" t="s">
        <v>50</v>
      </c>
      <c r="D44" s="121"/>
      <c r="E44" s="121"/>
      <c r="F44" s="121"/>
      <c r="G44" s="121"/>
      <c r="H44" s="121"/>
      <c r="I44" s="125"/>
      <c r="J44" s="49">
        <f>J30/20*30*I42*0.01</f>
        <v>3.75</v>
      </c>
    </row>
    <row r="45" spans="1:10" x14ac:dyDescent="0.2">
      <c r="B45" s="25">
        <f>AVERAGE(B42:B44)</f>
        <v>50</v>
      </c>
    </row>
    <row r="46" spans="1:10" hidden="1" x14ac:dyDescent="0.2"/>
    <row r="47" spans="1:10" hidden="1" x14ac:dyDescent="0.2"/>
    <row r="48" spans="1:10" hidden="1" x14ac:dyDescent="0.2"/>
    <row r="49" spans="1:9" ht="37.5" customHeight="1" x14ac:dyDescent="0.2">
      <c r="A49" s="119" t="s">
        <v>377</v>
      </c>
      <c r="B49" s="119"/>
      <c r="C49" s="119"/>
      <c r="D49" s="119"/>
      <c r="E49" s="119"/>
      <c r="F49" s="119"/>
      <c r="G49" s="119"/>
      <c r="H49" s="119"/>
      <c r="I49" s="119"/>
    </row>
    <row r="50" spans="1:9" x14ac:dyDescent="0.2">
      <c r="A50" s="120" t="s">
        <v>461</v>
      </c>
      <c r="B50" s="127"/>
      <c r="C50" s="127"/>
      <c r="D50" s="127"/>
      <c r="E50" s="127"/>
      <c r="F50" s="127"/>
      <c r="G50" s="127"/>
      <c r="H50" s="127"/>
      <c r="I50" s="127"/>
    </row>
  </sheetData>
  <sheetProtection password="C734" sheet="1" objects="1" scenarios="1"/>
  <mergeCells count="40">
    <mergeCell ref="D15:H15"/>
    <mergeCell ref="A50:I50"/>
    <mergeCell ref="D35:H35"/>
    <mergeCell ref="D36:H36"/>
    <mergeCell ref="D31:H31"/>
    <mergeCell ref="I43:I44"/>
    <mergeCell ref="D41:H41"/>
    <mergeCell ref="D32:H32"/>
    <mergeCell ref="D33:H33"/>
    <mergeCell ref="D34:H34"/>
    <mergeCell ref="D37:H37"/>
    <mergeCell ref="D23:H23"/>
    <mergeCell ref="D30:H30"/>
    <mergeCell ref="I25:I26"/>
    <mergeCell ref="D24:H24"/>
    <mergeCell ref="D38:H38"/>
    <mergeCell ref="A2:H2"/>
    <mergeCell ref="A6:H6"/>
    <mergeCell ref="C8:H8"/>
    <mergeCell ref="D11:H11"/>
    <mergeCell ref="D10:H10"/>
    <mergeCell ref="F5:H5"/>
    <mergeCell ref="B5:D5"/>
    <mergeCell ref="A4:H4"/>
    <mergeCell ref="A49:I49"/>
    <mergeCell ref="C42:H42"/>
    <mergeCell ref="C43:H43"/>
    <mergeCell ref="C44:H44"/>
    <mergeCell ref="D12:H12"/>
    <mergeCell ref="D13:H13"/>
    <mergeCell ref="D14:H14"/>
    <mergeCell ref="D27:H27"/>
    <mergeCell ref="D18:H18"/>
    <mergeCell ref="D20:H20"/>
    <mergeCell ref="D21:H21"/>
    <mergeCell ref="D16:H16"/>
    <mergeCell ref="D17:H17"/>
    <mergeCell ref="I29:I30"/>
    <mergeCell ref="D29:H29"/>
    <mergeCell ref="D19:H19"/>
  </mergeCells>
  <phoneticPr fontId="1" type="noConversion"/>
  <dataValidations count="3">
    <dataValidation type="list" allowBlank="1" showInputMessage="1" showErrorMessage="1" errorTitle="Only increments of 10" sqref="J4" xr:uid="{00000000-0002-0000-0B00-000000000000}">
      <formula1>ValidScores</formula1>
    </dataValidation>
    <dataValidation type="list" allowBlank="1" showInputMessage="1" showErrorMessage="1" sqref="A42:A44 A24 A29:A38" xr:uid="{00000000-0002-0000-0B00-000001000000}">
      <formula1>VALIDANSWER</formula1>
    </dataValidation>
    <dataValidation type="list" allowBlank="1" showInputMessage="1" showErrorMessage="1" sqref="A10:A21" xr:uid="{00000000-0002-0000-0B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2:J50"/>
  <sheetViews>
    <sheetView topLeftCell="A34" workbookViewId="0">
      <selection activeCell="A6" sqref="A6:H6"/>
    </sheetView>
  </sheetViews>
  <sheetFormatPr defaultColWidth="9.140625" defaultRowHeight="12.75" x14ac:dyDescent="0.2"/>
  <cols>
    <col min="1" max="1" width="15.140625" style="25" customWidth="1"/>
    <col min="2" max="2" width="6.42578125" style="25" hidden="1" customWidth="1"/>
    <col min="3" max="3" width="4.42578125" style="25" customWidth="1"/>
    <col min="4" max="6" width="9.140625" style="25"/>
    <col min="7" max="7" width="16.42578125" style="25" customWidth="1"/>
    <col min="8" max="8" width="5.42578125" style="25" customWidth="1"/>
    <col min="9" max="9" width="11.140625" style="37" customWidth="1"/>
    <col min="10" max="10" width="0.140625" style="37" customWidth="1"/>
    <col min="11" max="16384" width="9.140625" style="25"/>
  </cols>
  <sheetData>
    <row r="2" spans="1:10" s="24" customFormat="1" x14ac:dyDescent="0.2">
      <c r="A2" s="128" t="s">
        <v>349</v>
      </c>
      <c r="B2" s="129"/>
      <c r="C2" s="129"/>
      <c r="D2" s="129"/>
      <c r="E2" s="129"/>
      <c r="F2" s="129"/>
      <c r="G2" s="129"/>
      <c r="H2" s="129"/>
      <c r="I2" s="23"/>
      <c r="J2" s="23"/>
    </row>
    <row r="3" spans="1:10" ht="12" customHeight="1" x14ac:dyDescent="0.2">
      <c r="I3" s="27"/>
      <c r="J3" s="27" t="s">
        <v>365</v>
      </c>
    </row>
    <row r="4" spans="1:10" ht="12.75" customHeight="1" x14ac:dyDescent="0.2">
      <c r="A4" s="132" t="s">
        <v>376</v>
      </c>
      <c r="B4" s="132"/>
      <c r="C4" s="132"/>
      <c r="D4" s="132"/>
      <c r="E4" s="132"/>
      <c r="F4" s="132"/>
      <c r="G4" s="132"/>
      <c r="H4" s="132"/>
      <c r="I4" s="30"/>
      <c r="J4" s="31">
        <v>0</v>
      </c>
    </row>
    <row r="5" spans="1:10" ht="19.5" customHeight="1" thickBot="1" x14ac:dyDescent="0.25">
      <c r="A5" s="32" t="s">
        <v>2</v>
      </c>
      <c r="B5" s="136"/>
      <c r="C5" s="136"/>
      <c r="D5" s="136"/>
      <c r="E5" s="32"/>
      <c r="F5" s="131" t="s">
        <v>10</v>
      </c>
      <c r="G5" s="131"/>
      <c r="H5" s="131"/>
      <c r="I5" s="34">
        <f>SUM(J12+J24+J28+J43)</f>
        <v>28.75</v>
      </c>
      <c r="J5" s="35"/>
    </row>
    <row r="6" spans="1:10" x14ac:dyDescent="0.2">
      <c r="A6" s="130" t="s">
        <v>518</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23.25" customHeight="1" thickBot="1" x14ac:dyDescent="0.25">
      <c r="I9" s="40">
        <f>B20</f>
        <v>50</v>
      </c>
      <c r="J9" s="41" t="s">
        <v>341</v>
      </c>
    </row>
    <row r="10" spans="1:10" x14ac:dyDescent="0.2">
      <c r="A10" s="42" t="s">
        <v>345</v>
      </c>
      <c r="B10" s="50">
        <f>VLOOKUP(A10,(Sheet1!A1:B6),2,)</f>
        <v>50</v>
      </c>
      <c r="C10" s="28"/>
      <c r="D10" s="120" t="s">
        <v>154</v>
      </c>
      <c r="E10" s="127"/>
      <c r="F10" s="127"/>
      <c r="G10" s="127"/>
      <c r="H10" s="127"/>
      <c r="I10" s="25"/>
    </row>
    <row r="11" spans="1:10" ht="58.5" customHeight="1" x14ac:dyDescent="0.2">
      <c r="A11" s="42" t="s">
        <v>345</v>
      </c>
      <c r="B11" s="50">
        <f>VLOOKUP(A11,(Sheet1!A1:B6),2,)</f>
        <v>50</v>
      </c>
      <c r="C11" s="48"/>
      <c r="D11" s="120" t="s">
        <v>294</v>
      </c>
      <c r="E11" s="127"/>
      <c r="F11" s="127"/>
      <c r="G11" s="127"/>
      <c r="H11" s="127"/>
      <c r="J11" s="27" t="s">
        <v>340</v>
      </c>
    </row>
    <row r="12" spans="1:10" ht="24.75" customHeight="1" x14ac:dyDescent="0.2">
      <c r="A12" s="42" t="s">
        <v>345</v>
      </c>
      <c r="B12" s="50">
        <f>VLOOKUP(A12,(Sheet1!A1:B6),2,)</f>
        <v>50</v>
      </c>
      <c r="C12" s="48"/>
      <c r="D12" s="120" t="s">
        <v>155</v>
      </c>
      <c r="E12" s="127"/>
      <c r="F12" s="127"/>
      <c r="G12" s="127"/>
      <c r="H12" s="127"/>
      <c r="J12" s="37">
        <f>I9*30*0.01</f>
        <v>15</v>
      </c>
    </row>
    <row r="13" spans="1:10" ht="40.5" customHeight="1" x14ac:dyDescent="0.2">
      <c r="A13" s="42" t="s">
        <v>345</v>
      </c>
      <c r="B13" s="50">
        <f>VLOOKUP(A13,(Sheet1!A1:B6),2,)</f>
        <v>50</v>
      </c>
      <c r="C13" s="48"/>
      <c r="D13" s="120" t="s">
        <v>295</v>
      </c>
      <c r="E13" s="127"/>
      <c r="F13" s="127"/>
      <c r="G13" s="127"/>
      <c r="H13" s="127"/>
    </row>
    <row r="14" spans="1:10" ht="57.75" customHeight="1" x14ac:dyDescent="0.2">
      <c r="A14" s="42" t="s">
        <v>345</v>
      </c>
      <c r="B14" s="50">
        <f>VLOOKUP(A14,(Sheet1!A1:B6),2,)</f>
        <v>50</v>
      </c>
      <c r="C14" s="48"/>
      <c r="D14" s="120" t="s">
        <v>296</v>
      </c>
      <c r="E14" s="127"/>
      <c r="F14" s="127"/>
      <c r="G14" s="127"/>
      <c r="H14" s="127"/>
    </row>
    <row r="15" spans="1:10" ht="27.75" customHeight="1" x14ac:dyDescent="0.2">
      <c r="A15" s="42" t="s">
        <v>345</v>
      </c>
      <c r="B15" s="50">
        <f>VLOOKUP(A15,(Sheet1!A1:B6),2,)</f>
        <v>50</v>
      </c>
      <c r="C15" s="48"/>
      <c r="D15" s="120" t="s">
        <v>156</v>
      </c>
      <c r="E15" s="127"/>
      <c r="F15" s="127"/>
      <c r="G15" s="127"/>
      <c r="H15" s="127"/>
    </row>
    <row r="16" spans="1:10" ht="27.75" customHeight="1" x14ac:dyDescent="0.2">
      <c r="A16" s="42" t="s">
        <v>345</v>
      </c>
      <c r="B16" s="50">
        <f>VLOOKUP(A16,(Sheet1!A1:B6),2,)</f>
        <v>50</v>
      </c>
      <c r="C16" s="48"/>
      <c r="D16" s="120" t="s">
        <v>157</v>
      </c>
      <c r="E16" s="127"/>
      <c r="F16" s="127"/>
      <c r="G16" s="127"/>
      <c r="H16" s="127"/>
    </row>
    <row r="17" spans="1:10" ht="25.5" customHeight="1" x14ac:dyDescent="0.2">
      <c r="A17" s="42" t="s">
        <v>345</v>
      </c>
      <c r="B17" s="50">
        <f>VLOOKUP(A17,(Sheet1!A1:B6),2,)</f>
        <v>50</v>
      </c>
      <c r="D17" s="121" t="s">
        <v>158</v>
      </c>
      <c r="E17" s="122"/>
      <c r="F17" s="122"/>
      <c r="G17" s="122"/>
      <c r="H17" s="122"/>
    </row>
    <row r="18" spans="1:10" ht="25.5" customHeight="1" x14ac:dyDescent="0.2">
      <c r="A18" s="42" t="s">
        <v>345</v>
      </c>
      <c r="B18" s="50">
        <f>VLOOKUP(A18,(Sheet1!A1:B6),2,)</f>
        <v>50</v>
      </c>
      <c r="C18" s="28"/>
      <c r="D18" s="121" t="s">
        <v>159</v>
      </c>
      <c r="E18" s="121"/>
      <c r="F18" s="121"/>
      <c r="G18" s="121"/>
      <c r="H18" s="121"/>
    </row>
    <row r="19" spans="1:10" ht="25.5" customHeight="1" x14ac:dyDescent="0.2">
      <c r="A19" s="42" t="s">
        <v>345</v>
      </c>
      <c r="B19" s="50">
        <f>VLOOKUP(A19,(Sheet1!A1:B6),2,)</f>
        <v>50</v>
      </c>
      <c r="C19" s="48"/>
      <c r="D19" s="121" t="s">
        <v>160</v>
      </c>
      <c r="E19" s="121"/>
      <c r="F19" s="121"/>
      <c r="G19" s="121"/>
      <c r="H19" s="121"/>
    </row>
    <row r="20" spans="1:10" x14ac:dyDescent="0.2">
      <c r="A20" s="28"/>
      <c r="B20" s="28">
        <f>AVERAGE(B10:B19)</f>
        <v>50</v>
      </c>
      <c r="C20" s="28"/>
      <c r="D20" s="28"/>
      <c r="E20" s="28"/>
      <c r="F20" s="28"/>
      <c r="G20" s="28"/>
      <c r="H20" s="28"/>
      <c r="I20" s="23"/>
      <c r="J20" s="23"/>
    </row>
    <row r="21" spans="1:10" ht="25.5" x14ac:dyDescent="0.2">
      <c r="A21" s="25" t="s">
        <v>3</v>
      </c>
      <c r="D21" s="126" t="s">
        <v>5</v>
      </c>
      <c r="E21" s="126"/>
      <c r="F21" s="126"/>
      <c r="G21" s="126"/>
      <c r="H21" s="126"/>
      <c r="I21" s="27" t="s">
        <v>350</v>
      </c>
    </row>
    <row r="22" spans="1:10" s="24" customFormat="1" ht="41.25" customHeight="1" thickBot="1" x14ac:dyDescent="0.25">
      <c r="A22" s="42" t="s">
        <v>345</v>
      </c>
      <c r="B22" s="50">
        <f>VLOOKUP(A22,(Sheet1!A1:B5),2,)</f>
        <v>50</v>
      </c>
      <c r="C22" s="22"/>
      <c r="D22" s="127" t="s">
        <v>38</v>
      </c>
      <c r="E22" s="127"/>
      <c r="F22" s="127"/>
      <c r="G22" s="127"/>
      <c r="H22" s="127"/>
      <c r="I22" s="40">
        <f>B22</f>
        <v>50</v>
      </c>
      <c r="J22" s="41" t="s">
        <v>341</v>
      </c>
    </row>
    <row r="23" spans="1:10" ht="17.25" customHeight="1" x14ac:dyDescent="0.2">
      <c r="D23" s="26"/>
      <c r="I23" s="115"/>
      <c r="J23" s="27" t="s">
        <v>339</v>
      </c>
    </row>
    <row r="24" spans="1:10" hidden="1" x14ac:dyDescent="0.2">
      <c r="A24" s="28"/>
      <c r="B24" s="28"/>
      <c r="C24" s="28"/>
      <c r="D24" s="29"/>
      <c r="E24" s="28"/>
      <c r="F24" s="28"/>
      <c r="G24" s="28"/>
      <c r="H24" s="28"/>
      <c r="I24" s="116"/>
      <c r="J24" s="49">
        <f>I9*20*0.01*I22*0.01</f>
        <v>5</v>
      </c>
    </row>
    <row r="25" spans="1:10" ht="25.5" x14ac:dyDescent="0.2">
      <c r="A25" s="25" t="s">
        <v>6</v>
      </c>
      <c r="D25" s="126" t="s">
        <v>7</v>
      </c>
      <c r="E25" s="126"/>
      <c r="F25" s="126"/>
      <c r="G25" s="126"/>
      <c r="H25" s="126"/>
      <c r="I25" s="27" t="s">
        <v>350</v>
      </c>
    </row>
    <row r="26" spans="1:10" ht="22.5" customHeight="1" thickBot="1" x14ac:dyDescent="0.25">
      <c r="C26" s="50"/>
      <c r="I26" s="40">
        <f>B39</f>
        <v>50</v>
      </c>
      <c r="J26" s="41" t="s">
        <v>341</v>
      </c>
    </row>
    <row r="27" spans="1:10" ht="51.75" customHeight="1" x14ac:dyDescent="0.2">
      <c r="A27" s="42" t="s">
        <v>345</v>
      </c>
      <c r="B27" s="50">
        <f>VLOOKUP(A27,(Sheet1!A1:B5),2,)</f>
        <v>50</v>
      </c>
      <c r="C27" s="28"/>
      <c r="D27" s="121" t="s">
        <v>297</v>
      </c>
      <c r="E27" s="122"/>
      <c r="F27" s="122"/>
      <c r="G27" s="122"/>
      <c r="H27" s="122"/>
      <c r="I27" s="117"/>
      <c r="J27" s="27" t="s">
        <v>339</v>
      </c>
    </row>
    <row r="28" spans="1:10" ht="30" customHeight="1" x14ac:dyDescent="0.2">
      <c r="A28" s="42" t="s">
        <v>345</v>
      </c>
      <c r="B28" s="50">
        <f>VLOOKUP(A28,(Sheet1!A1:B5),2,)</f>
        <v>50</v>
      </c>
      <c r="C28" s="48"/>
      <c r="D28" s="121" t="s">
        <v>161</v>
      </c>
      <c r="E28" s="122"/>
      <c r="F28" s="122"/>
      <c r="G28" s="122"/>
      <c r="H28" s="122"/>
      <c r="I28" s="118"/>
      <c r="J28" s="49">
        <f>I9*20*0.01*I26*0.01</f>
        <v>5</v>
      </c>
    </row>
    <row r="29" spans="1:10" ht="27" customHeight="1" x14ac:dyDescent="0.2">
      <c r="A29" s="42" t="s">
        <v>345</v>
      </c>
      <c r="B29" s="50">
        <f>VLOOKUP(A29,(Sheet1!A1:B5),2,)</f>
        <v>50</v>
      </c>
      <c r="C29" s="48"/>
      <c r="D29" s="121" t="s">
        <v>298</v>
      </c>
      <c r="E29" s="122"/>
      <c r="F29" s="122"/>
      <c r="G29" s="122"/>
      <c r="H29" s="122"/>
    </row>
    <row r="30" spans="1:10" ht="38.25" customHeight="1" x14ac:dyDescent="0.2">
      <c r="A30" s="42" t="s">
        <v>345</v>
      </c>
      <c r="B30" s="50">
        <f>VLOOKUP(A30,(Sheet1!A1:B5),2,)</f>
        <v>50</v>
      </c>
      <c r="C30" s="48"/>
      <c r="D30" s="121" t="s">
        <v>162</v>
      </c>
      <c r="E30" s="122"/>
      <c r="F30" s="122"/>
      <c r="G30" s="122"/>
      <c r="H30" s="122"/>
    </row>
    <row r="31" spans="1:10" ht="15" customHeight="1" x14ac:dyDescent="0.2">
      <c r="A31" s="42" t="s">
        <v>345</v>
      </c>
      <c r="B31" s="50">
        <f>VLOOKUP(A31,(Sheet1!A1:B5),2,)</f>
        <v>50</v>
      </c>
      <c r="C31" s="48"/>
      <c r="D31" s="121" t="s">
        <v>163</v>
      </c>
      <c r="E31" s="122"/>
      <c r="F31" s="122"/>
      <c r="G31" s="122"/>
      <c r="H31" s="122"/>
    </row>
    <row r="32" spans="1:10" ht="26.25" customHeight="1" x14ac:dyDescent="0.2">
      <c r="A32" s="42" t="s">
        <v>345</v>
      </c>
      <c r="B32" s="50">
        <f>VLOOKUP(A32,(Sheet1!A1:B5),2,)</f>
        <v>50</v>
      </c>
      <c r="C32" s="28"/>
      <c r="D32" s="121" t="s">
        <v>299</v>
      </c>
      <c r="E32" s="122"/>
      <c r="F32" s="122"/>
      <c r="G32" s="122"/>
      <c r="H32" s="122"/>
    </row>
    <row r="33" spans="1:10" ht="28.5" customHeight="1" x14ac:dyDescent="0.2">
      <c r="A33" s="42" t="s">
        <v>345</v>
      </c>
      <c r="B33" s="50">
        <f>VLOOKUP(A33,(Sheet1!A1:B5),2,)</f>
        <v>50</v>
      </c>
      <c r="C33" s="48"/>
      <c r="D33" s="121" t="s">
        <v>164</v>
      </c>
      <c r="E33" s="122"/>
      <c r="F33" s="122"/>
      <c r="G33" s="122"/>
      <c r="H33" s="122"/>
    </row>
    <row r="34" spans="1:10" ht="28.5" customHeight="1" x14ac:dyDescent="0.2">
      <c r="A34" s="42" t="s">
        <v>345</v>
      </c>
      <c r="B34" s="50">
        <f>VLOOKUP(A34,(Sheet1!A1:B5),2,)</f>
        <v>50</v>
      </c>
      <c r="C34" s="48"/>
      <c r="D34" s="121" t="s">
        <v>165</v>
      </c>
      <c r="E34" s="122"/>
      <c r="F34" s="122"/>
      <c r="G34" s="122"/>
      <c r="H34" s="122"/>
    </row>
    <row r="35" spans="1:10" ht="28.5" customHeight="1" x14ac:dyDescent="0.2">
      <c r="A35" s="42" t="s">
        <v>345</v>
      </c>
      <c r="B35" s="50">
        <f>VLOOKUP(A35,(Sheet1!A1:B5),2,)</f>
        <v>50</v>
      </c>
      <c r="C35" s="48"/>
      <c r="D35" s="121" t="s">
        <v>166</v>
      </c>
      <c r="E35" s="122"/>
      <c r="F35" s="122"/>
      <c r="G35" s="122"/>
      <c r="H35" s="122"/>
    </row>
    <row r="36" spans="1:10" ht="28.5" customHeight="1" x14ac:dyDescent="0.2">
      <c r="A36" s="42" t="s">
        <v>345</v>
      </c>
      <c r="B36" s="50">
        <f>VLOOKUP(A36,(Sheet1!A1:B5),2,)</f>
        <v>50</v>
      </c>
      <c r="C36" s="48"/>
      <c r="D36" s="121" t="s">
        <v>167</v>
      </c>
      <c r="E36" s="122"/>
      <c r="F36" s="122"/>
      <c r="G36" s="122"/>
      <c r="H36" s="122"/>
    </row>
    <row r="37" spans="1:10" ht="28.5" customHeight="1" x14ac:dyDescent="0.2">
      <c r="A37" s="42" t="s">
        <v>345</v>
      </c>
      <c r="B37" s="50">
        <f>VLOOKUP(A37,(Sheet1!A1:B5),2,)</f>
        <v>50</v>
      </c>
      <c r="C37" s="48"/>
      <c r="D37" s="121" t="s">
        <v>168</v>
      </c>
      <c r="E37" s="122"/>
      <c r="F37" s="122"/>
      <c r="G37" s="122"/>
      <c r="H37" s="122"/>
    </row>
    <row r="38" spans="1:10" ht="28.5" customHeight="1" x14ac:dyDescent="0.2">
      <c r="A38" s="42" t="s">
        <v>345</v>
      </c>
      <c r="B38" s="50">
        <f>VLOOKUP(A38,(Sheet1!A1:B5),2,)</f>
        <v>50</v>
      </c>
      <c r="C38" s="48"/>
      <c r="D38" s="121" t="s">
        <v>300</v>
      </c>
      <c r="E38" s="122"/>
      <c r="F38" s="122"/>
      <c r="G38" s="122"/>
      <c r="H38" s="122"/>
    </row>
    <row r="39" spans="1:10" ht="13.5" thickBot="1" x14ac:dyDescent="0.25">
      <c r="A39" s="52"/>
      <c r="B39" s="52">
        <f>AVERAGE(B10:B38)</f>
        <v>50</v>
      </c>
      <c r="C39" s="52"/>
      <c r="D39" s="52"/>
      <c r="E39" s="52"/>
      <c r="F39" s="52"/>
      <c r="G39" s="52"/>
      <c r="H39" s="52"/>
      <c r="I39" s="35"/>
      <c r="J39" s="35"/>
    </row>
    <row r="40" spans="1:10" ht="25.5" x14ac:dyDescent="0.2">
      <c r="A40" s="25" t="s">
        <v>8</v>
      </c>
      <c r="D40" s="115" t="s">
        <v>9</v>
      </c>
      <c r="E40" s="115"/>
      <c r="F40" s="115"/>
      <c r="G40" s="115"/>
      <c r="H40" s="115"/>
      <c r="I40" s="27" t="s">
        <v>350</v>
      </c>
    </row>
    <row r="41" spans="1:10" ht="27.75" customHeight="1" x14ac:dyDescent="0.2">
      <c r="A41" s="42" t="s">
        <v>345</v>
      </c>
      <c r="B41" s="50">
        <f>VLOOKUP(A41,(Sheet1!A1:B5),2,)</f>
        <v>50</v>
      </c>
      <c r="C41" s="122" t="s">
        <v>48</v>
      </c>
      <c r="D41" s="122"/>
      <c r="E41" s="122"/>
      <c r="F41" s="122"/>
      <c r="G41" s="122"/>
      <c r="H41" s="122"/>
      <c r="I41" s="31">
        <f>B44</f>
        <v>50</v>
      </c>
      <c r="J41" s="41" t="s">
        <v>338</v>
      </c>
    </row>
    <row r="42" spans="1:10" ht="27" customHeight="1" x14ac:dyDescent="0.2">
      <c r="A42" s="42" t="s">
        <v>345</v>
      </c>
      <c r="B42" s="50">
        <f>VLOOKUP(A42,(Sheet1!A1:B5),2,)</f>
        <v>50</v>
      </c>
      <c r="C42" s="123" t="s">
        <v>49</v>
      </c>
      <c r="D42" s="123"/>
      <c r="E42" s="123"/>
      <c r="F42" s="123"/>
      <c r="G42" s="123"/>
      <c r="H42" s="123"/>
      <c r="I42" s="124"/>
      <c r="J42" s="27" t="s">
        <v>339</v>
      </c>
    </row>
    <row r="43" spans="1:10" ht="25.5" customHeight="1" x14ac:dyDescent="0.2">
      <c r="A43" s="42" t="s">
        <v>345</v>
      </c>
      <c r="B43" s="50">
        <f>VLOOKUP(A43,(Sheet1!A1:B5),2,)</f>
        <v>50</v>
      </c>
      <c r="C43" s="121" t="s">
        <v>50</v>
      </c>
      <c r="D43" s="121"/>
      <c r="E43" s="121"/>
      <c r="F43" s="121"/>
      <c r="G43" s="121"/>
      <c r="H43" s="121"/>
      <c r="I43" s="125"/>
      <c r="J43" s="49">
        <f>J28/20*30*I41*0.01</f>
        <v>3.75</v>
      </c>
    </row>
    <row r="44" spans="1:10" x14ac:dyDescent="0.2">
      <c r="B44" s="25">
        <f>AVERAGE(B41:B43)</f>
        <v>50</v>
      </c>
    </row>
    <row r="45" spans="1:10" ht="11.25" customHeight="1" x14ac:dyDescent="0.2"/>
    <row r="46" spans="1:10" hidden="1" x14ac:dyDescent="0.2"/>
    <row r="47" spans="1:10" hidden="1" x14ac:dyDescent="0.2"/>
    <row r="48" spans="1:10" hidden="1" x14ac:dyDescent="0.2"/>
    <row r="49" spans="1:9" ht="34.5" customHeight="1" x14ac:dyDescent="0.2">
      <c r="A49" s="119" t="s">
        <v>377</v>
      </c>
      <c r="B49" s="119"/>
      <c r="C49" s="119"/>
      <c r="D49" s="119"/>
      <c r="E49" s="119"/>
      <c r="F49" s="119"/>
      <c r="G49" s="119"/>
      <c r="H49" s="119"/>
      <c r="I49" s="119"/>
    </row>
    <row r="50" spans="1:9" x14ac:dyDescent="0.2">
      <c r="A50" s="120" t="s">
        <v>387</v>
      </c>
      <c r="B50" s="127"/>
      <c r="C50" s="127"/>
      <c r="D50" s="127"/>
      <c r="E50" s="127"/>
      <c r="F50" s="127"/>
      <c r="G50" s="127"/>
      <c r="H50" s="127"/>
      <c r="I50" s="127"/>
    </row>
  </sheetData>
  <sheetProtection password="C734" sheet="1" objects="1" scenarios="1"/>
  <mergeCells count="40">
    <mergeCell ref="A50:I50"/>
    <mergeCell ref="D12:H12"/>
    <mergeCell ref="B5:D5"/>
    <mergeCell ref="D13:H13"/>
    <mergeCell ref="D17:H17"/>
    <mergeCell ref="D21:H21"/>
    <mergeCell ref="D14:H14"/>
    <mergeCell ref="D15:H15"/>
    <mergeCell ref="F5:H5"/>
    <mergeCell ref="D35:H35"/>
    <mergeCell ref="D18:H18"/>
    <mergeCell ref="D19:H19"/>
    <mergeCell ref="D16:H16"/>
    <mergeCell ref="D28:H28"/>
    <mergeCell ref="D31:H31"/>
    <mergeCell ref="D32:H32"/>
    <mergeCell ref="D34:H34"/>
    <mergeCell ref="D30:H30"/>
    <mergeCell ref="A2:H2"/>
    <mergeCell ref="A6:H6"/>
    <mergeCell ref="C8:H8"/>
    <mergeCell ref="D11:H11"/>
    <mergeCell ref="D10:H10"/>
    <mergeCell ref="A4:H4"/>
    <mergeCell ref="A49:I49"/>
    <mergeCell ref="D25:H25"/>
    <mergeCell ref="D22:H22"/>
    <mergeCell ref="C41:H41"/>
    <mergeCell ref="C42:H42"/>
    <mergeCell ref="C43:H43"/>
    <mergeCell ref="I42:I43"/>
    <mergeCell ref="D40:H40"/>
    <mergeCell ref="I23:I24"/>
    <mergeCell ref="I27:I28"/>
    <mergeCell ref="D27:H27"/>
    <mergeCell ref="D36:H36"/>
    <mergeCell ref="D37:H37"/>
    <mergeCell ref="D38:H38"/>
    <mergeCell ref="D29:H29"/>
    <mergeCell ref="D33:H33"/>
  </mergeCells>
  <phoneticPr fontId="1" type="noConversion"/>
  <dataValidations count="3">
    <dataValidation type="list" allowBlank="1" showInputMessage="1" showErrorMessage="1" errorTitle="Only increments of ten" sqref="J4" xr:uid="{00000000-0002-0000-0C00-000000000000}">
      <formula1>ValidScores</formula1>
    </dataValidation>
    <dataValidation type="list" allowBlank="1" showInputMessage="1" showErrorMessage="1" sqref="A41:A43 A22 A27:A38" xr:uid="{00000000-0002-0000-0C00-000001000000}">
      <formula1>VALIDANSWER</formula1>
    </dataValidation>
    <dataValidation type="list" allowBlank="1" showInputMessage="1" showErrorMessage="1" sqref="A10:A19" xr:uid="{00000000-0002-0000-0C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J50"/>
  <sheetViews>
    <sheetView topLeftCell="A31" workbookViewId="0">
      <selection activeCell="A6" sqref="A6:H6"/>
    </sheetView>
  </sheetViews>
  <sheetFormatPr defaultColWidth="9.140625" defaultRowHeight="12.75" x14ac:dyDescent="0.2"/>
  <cols>
    <col min="1" max="1" width="16.140625" style="25" customWidth="1"/>
    <col min="2" max="2" width="6.140625" style="25" hidden="1" customWidth="1"/>
    <col min="3" max="3" width="4.42578125" style="25" customWidth="1"/>
    <col min="4" max="6" width="9.140625" style="25"/>
    <col min="7" max="7" width="16.42578125" style="25" customWidth="1"/>
    <col min="8" max="8" width="5.42578125" style="25" customWidth="1"/>
    <col min="9" max="9" width="12.85546875" style="37" customWidth="1"/>
    <col min="10" max="10" width="12" style="37" hidden="1" customWidth="1"/>
    <col min="11" max="16384" width="9.140625" style="25"/>
  </cols>
  <sheetData>
    <row r="2" spans="1:10" s="24" customFormat="1" x14ac:dyDescent="0.2">
      <c r="A2" s="128" t="s">
        <v>349</v>
      </c>
      <c r="B2" s="129"/>
      <c r="C2" s="129"/>
      <c r="D2" s="129"/>
      <c r="E2" s="129"/>
      <c r="F2" s="129"/>
      <c r="G2" s="129"/>
      <c r="H2" s="129"/>
      <c r="I2" s="23"/>
      <c r="J2" s="23"/>
    </row>
    <row r="3" spans="1:10" ht="25.5"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SUM(J12+J25+J29+J39)</f>
        <v>28.75</v>
      </c>
      <c r="J5" s="35"/>
    </row>
    <row r="6" spans="1:10" x14ac:dyDescent="0.2">
      <c r="A6" s="130" t="s">
        <v>519</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B21</f>
        <v>50</v>
      </c>
      <c r="J9" s="41" t="s">
        <v>341</v>
      </c>
    </row>
    <row r="10" spans="1:10" ht="29.25" customHeight="1" x14ac:dyDescent="0.2">
      <c r="A10" s="42" t="s">
        <v>345</v>
      </c>
      <c r="B10" s="50">
        <f>VLOOKUP(A10,(Sheet1!A1:B6),2,)</f>
        <v>50</v>
      </c>
      <c r="C10" s="28"/>
      <c r="D10" s="127" t="s">
        <v>169</v>
      </c>
      <c r="E10" s="127"/>
      <c r="F10" s="127"/>
      <c r="G10" s="127"/>
      <c r="H10" s="127"/>
      <c r="I10" s="25"/>
    </row>
    <row r="11" spans="1:10" ht="26.25" customHeight="1" x14ac:dyDescent="0.2">
      <c r="A11" s="42" t="s">
        <v>345</v>
      </c>
      <c r="B11" s="50">
        <f>VLOOKUP(A11,(Sheet1!A1:B6),2,)</f>
        <v>50</v>
      </c>
      <c r="C11" s="48"/>
      <c r="D11" s="127" t="s">
        <v>170</v>
      </c>
      <c r="E11" s="127"/>
      <c r="F11" s="127"/>
      <c r="G11" s="127"/>
      <c r="H11" s="127"/>
      <c r="J11" s="27" t="s">
        <v>340</v>
      </c>
    </row>
    <row r="12" spans="1:10" ht="24.75" customHeight="1" x14ac:dyDescent="0.2">
      <c r="A12" s="42" t="s">
        <v>345</v>
      </c>
      <c r="B12" s="50">
        <f>VLOOKUP(A12,(Sheet1!A1:B6),2,)</f>
        <v>50</v>
      </c>
      <c r="C12" s="48"/>
      <c r="D12" s="127" t="s">
        <v>171</v>
      </c>
      <c r="E12" s="127"/>
      <c r="F12" s="127"/>
      <c r="G12" s="127"/>
      <c r="H12" s="127"/>
      <c r="J12" s="37">
        <f>I9*30*0.01</f>
        <v>15</v>
      </c>
    </row>
    <row r="13" spans="1:10" ht="27" customHeight="1" x14ac:dyDescent="0.2">
      <c r="A13" s="42" t="s">
        <v>345</v>
      </c>
      <c r="B13" s="50">
        <f>VLOOKUP(A13,(Sheet1!A1:B6),2,)</f>
        <v>50</v>
      </c>
      <c r="C13" s="48"/>
      <c r="D13" s="127" t="s">
        <v>172</v>
      </c>
      <c r="E13" s="127"/>
      <c r="F13" s="127"/>
      <c r="G13" s="127"/>
      <c r="H13" s="127"/>
    </row>
    <row r="14" spans="1:10" ht="54" customHeight="1" x14ac:dyDescent="0.2">
      <c r="A14" s="42" t="s">
        <v>345</v>
      </c>
      <c r="B14" s="88">
        <f>VLOOKUP(A14,(Sheet1!A1:B6),2,)</f>
        <v>50</v>
      </c>
      <c r="C14" s="48"/>
      <c r="D14" s="127" t="s">
        <v>173</v>
      </c>
      <c r="E14" s="127"/>
      <c r="F14" s="127"/>
      <c r="G14" s="127"/>
      <c r="H14" s="127"/>
    </row>
    <row r="15" spans="1:10" ht="45" customHeight="1" x14ac:dyDescent="0.2">
      <c r="A15" s="42" t="s">
        <v>345</v>
      </c>
      <c r="B15" s="50">
        <f>VLOOKUP(A15,(Sheet1!A1:B6),2,)</f>
        <v>50</v>
      </c>
      <c r="C15" s="48"/>
      <c r="D15" s="127" t="s">
        <v>174</v>
      </c>
      <c r="E15" s="127"/>
      <c r="F15" s="127"/>
      <c r="G15" s="127"/>
      <c r="H15" s="127"/>
    </row>
    <row r="16" spans="1:10" ht="42" customHeight="1" x14ac:dyDescent="0.2">
      <c r="A16" s="42" t="s">
        <v>345</v>
      </c>
      <c r="B16" s="50">
        <f>VLOOKUP(A16,(Sheet1!A1:B6),2,)</f>
        <v>50</v>
      </c>
      <c r="C16" s="48"/>
      <c r="D16" s="127" t="s">
        <v>289</v>
      </c>
      <c r="E16" s="127"/>
      <c r="F16" s="127"/>
      <c r="G16" s="127"/>
      <c r="H16" s="127"/>
    </row>
    <row r="17" spans="1:10" ht="27.75" customHeight="1" x14ac:dyDescent="0.2">
      <c r="A17" s="42" t="s">
        <v>345</v>
      </c>
      <c r="B17" s="50">
        <f>VLOOKUP(A17,(Sheet1!A1:B6),2,)</f>
        <v>50</v>
      </c>
      <c r="C17" s="48"/>
      <c r="D17" s="127" t="s">
        <v>290</v>
      </c>
      <c r="E17" s="127"/>
      <c r="F17" s="127"/>
      <c r="G17" s="127"/>
      <c r="H17" s="127"/>
    </row>
    <row r="18" spans="1:10" ht="47.25" customHeight="1" x14ac:dyDescent="0.2">
      <c r="A18" s="42" t="s">
        <v>345</v>
      </c>
      <c r="B18" s="50">
        <f>VLOOKUP(A18,(Sheet1!A1:B6),2,)</f>
        <v>50</v>
      </c>
      <c r="C18" s="48"/>
      <c r="D18" s="122" t="s">
        <v>291</v>
      </c>
      <c r="E18" s="122"/>
      <c r="F18" s="122"/>
      <c r="G18" s="122"/>
      <c r="H18" s="122"/>
    </row>
    <row r="19" spans="1:10" ht="47.25" customHeight="1" x14ac:dyDescent="0.2">
      <c r="A19" s="42" t="s">
        <v>345</v>
      </c>
      <c r="B19" s="50">
        <f>VLOOKUP(A19,(Sheet1!A1:B6),2,)</f>
        <v>50</v>
      </c>
      <c r="C19" s="48"/>
      <c r="D19" s="138" t="s">
        <v>502</v>
      </c>
      <c r="E19" s="138"/>
      <c r="F19" s="138"/>
      <c r="G19" s="138"/>
      <c r="H19" s="138"/>
      <c r="I19" s="43"/>
      <c r="J19" s="43"/>
    </row>
    <row r="20" spans="1:10" ht="31.5" customHeight="1" x14ac:dyDescent="0.2">
      <c r="A20" s="42" t="s">
        <v>345</v>
      </c>
      <c r="B20" s="50">
        <f>VLOOKUP(A20,(Sheet1!A1:B6),2,)</f>
        <v>50</v>
      </c>
      <c r="C20" s="48"/>
      <c r="D20" s="138" t="s">
        <v>175</v>
      </c>
      <c r="E20" s="138"/>
      <c r="F20" s="138"/>
      <c r="G20" s="138"/>
      <c r="H20" s="138"/>
      <c r="I20" s="43"/>
      <c r="J20" s="43"/>
    </row>
    <row r="21" spans="1:10" ht="22.5" customHeight="1" x14ac:dyDescent="0.2">
      <c r="A21" s="28"/>
      <c r="B21" s="28">
        <f>AVERAGE(B10:B20)</f>
        <v>50</v>
      </c>
      <c r="C21" s="28"/>
      <c r="D21" s="22"/>
      <c r="E21" s="22"/>
      <c r="F21" s="22"/>
      <c r="G21" s="22"/>
      <c r="H21" s="22"/>
      <c r="I21" s="43"/>
      <c r="J21" s="43"/>
    </row>
    <row r="22" spans="1:10" ht="25.5" x14ac:dyDescent="0.2">
      <c r="A22" s="25" t="s">
        <v>3</v>
      </c>
      <c r="D22" s="124" t="s">
        <v>5</v>
      </c>
      <c r="E22" s="124"/>
      <c r="F22" s="124"/>
      <c r="G22" s="124"/>
      <c r="H22" s="124"/>
      <c r="I22" s="27" t="s">
        <v>350</v>
      </c>
    </row>
    <row r="23" spans="1:10" s="24" customFormat="1" ht="41.25" customHeight="1" thickBot="1" x14ac:dyDescent="0.25">
      <c r="A23" s="42" t="s">
        <v>345</v>
      </c>
      <c r="B23" s="50">
        <f>VLOOKUP(A23,(Sheet1!A1:B5),2,)</f>
        <v>50</v>
      </c>
      <c r="C23" s="22"/>
      <c r="D23" s="127" t="s">
        <v>38</v>
      </c>
      <c r="E23" s="127"/>
      <c r="F23" s="127"/>
      <c r="G23" s="127"/>
      <c r="H23" s="127"/>
      <c r="I23" s="40">
        <f>B23</f>
        <v>50</v>
      </c>
      <c r="J23" s="41" t="s">
        <v>341</v>
      </c>
    </row>
    <row r="24" spans="1:10" x14ac:dyDescent="0.2">
      <c r="D24" s="26"/>
      <c r="I24" s="115"/>
      <c r="J24" s="27" t="s">
        <v>339</v>
      </c>
    </row>
    <row r="25" spans="1:10" x14ac:dyDescent="0.2">
      <c r="A25" s="28"/>
      <c r="B25" s="28"/>
      <c r="C25" s="28"/>
      <c r="D25" s="29"/>
      <c r="E25" s="28"/>
      <c r="F25" s="28"/>
      <c r="G25" s="28"/>
      <c r="H25" s="28"/>
      <c r="I25" s="116"/>
      <c r="J25" s="49">
        <f>I9*20*0.01*I23*0.01</f>
        <v>5</v>
      </c>
    </row>
    <row r="26" spans="1:10" ht="25.5" x14ac:dyDescent="0.2">
      <c r="A26" s="25" t="s">
        <v>6</v>
      </c>
      <c r="D26" s="126" t="s">
        <v>7</v>
      </c>
      <c r="E26" s="126"/>
      <c r="F26" s="126"/>
      <c r="G26" s="126"/>
      <c r="H26" s="126"/>
      <c r="I26" s="27" t="s">
        <v>350</v>
      </c>
    </row>
    <row r="27" spans="1:10" ht="13.5" thickBot="1" x14ac:dyDescent="0.25">
      <c r="C27" s="50"/>
      <c r="I27" s="40">
        <f>B35</f>
        <v>50</v>
      </c>
      <c r="J27" s="41" t="s">
        <v>341</v>
      </c>
    </row>
    <row r="28" spans="1:10" ht="13.5" customHeight="1" x14ac:dyDescent="0.2">
      <c r="A28" s="42" t="s">
        <v>345</v>
      </c>
      <c r="B28" s="50">
        <f>VLOOKUP(A28,(Sheet1!A1:B5),2,)</f>
        <v>50</v>
      </c>
      <c r="C28" s="28"/>
      <c r="D28" s="127" t="s">
        <v>292</v>
      </c>
      <c r="E28" s="127"/>
      <c r="F28" s="127"/>
      <c r="G28" s="127"/>
      <c r="H28" s="127"/>
      <c r="I28" s="117"/>
      <c r="J28" s="27" t="s">
        <v>339</v>
      </c>
    </row>
    <row r="29" spans="1:10" ht="29.25" customHeight="1" x14ac:dyDescent="0.2">
      <c r="A29" s="42" t="s">
        <v>345</v>
      </c>
      <c r="B29" s="50">
        <f>VLOOKUP(A29,(Sheet1!A1:B5),2,)</f>
        <v>50</v>
      </c>
      <c r="C29" s="48"/>
      <c r="D29" s="127" t="s">
        <v>176</v>
      </c>
      <c r="E29" s="127"/>
      <c r="F29" s="127"/>
      <c r="G29" s="127"/>
      <c r="H29" s="127"/>
      <c r="I29" s="118"/>
      <c r="J29" s="49">
        <f>I9*20*0.01*I27*0.01</f>
        <v>5</v>
      </c>
    </row>
    <row r="30" spans="1:10" ht="25.5" customHeight="1" x14ac:dyDescent="0.2">
      <c r="A30" s="42" t="s">
        <v>345</v>
      </c>
      <c r="B30" s="50">
        <f>VLOOKUP(A30,(Sheet1!A1:B5),2,)</f>
        <v>50</v>
      </c>
      <c r="C30" s="48"/>
      <c r="D30" s="127" t="s">
        <v>503</v>
      </c>
      <c r="E30" s="127"/>
      <c r="F30" s="127"/>
      <c r="G30" s="127"/>
      <c r="H30" s="127"/>
    </row>
    <row r="31" spans="1:10" ht="16.5" customHeight="1" x14ac:dyDescent="0.2">
      <c r="A31" s="42" t="s">
        <v>345</v>
      </c>
      <c r="B31" s="50">
        <f>VLOOKUP(A31,(Sheet1!A1:B5),2,)</f>
        <v>50</v>
      </c>
      <c r="C31" s="48"/>
      <c r="D31" s="127" t="s">
        <v>504</v>
      </c>
      <c r="E31" s="127"/>
      <c r="F31" s="127"/>
      <c r="G31" s="127"/>
      <c r="H31" s="127"/>
    </row>
    <row r="32" spans="1:10" ht="41.25" customHeight="1" x14ac:dyDescent="0.2">
      <c r="A32" s="42" t="s">
        <v>345</v>
      </c>
      <c r="B32" s="50">
        <f>VLOOKUP(A32,(Sheet1!A1:B5),2,)</f>
        <v>50</v>
      </c>
      <c r="C32" s="48"/>
      <c r="D32" s="127" t="s">
        <v>177</v>
      </c>
      <c r="E32" s="127"/>
      <c r="F32" s="127"/>
      <c r="G32" s="127"/>
      <c r="H32" s="127"/>
    </row>
    <row r="33" spans="1:10" ht="18" customHeight="1" x14ac:dyDescent="0.2">
      <c r="A33" s="42" t="s">
        <v>345</v>
      </c>
      <c r="B33" s="50">
        <f>VLOOKUP(A33,(Sheet1!A1:B5),2,)</f>
        <v>50</v>
      </c>
      <c r="C33" s="28"/>
      <c r="D33" s="127" t="s">
        <v>505</v>
      </c>
      <c r="E33" s="127"/>
      <c r="F33" s="127"/>
      <c r="G33" s="127"/>
      <c r="H33" s="127"/>
    </row>
    <row r="34" spans="1:10" ht="12" customHeight="1" x14ac:dyDescent="0.2">
      <c r="A34" s="42" t="s">
        <v>345</v>
      </c>
      <c r="B34" s="50">
        <f>VLOOKUP(A34,(Sheet1!A1:B5),2,)</f>
        <v>50</v>
      </c>
      <c r="C34" s="28"/>
      <c r="D34" s="127" t="s">
        <v>293</v>
      </c>
      <c r="E34" s="127"/>
      <c r="F34" s="127"/>
      <c r="G34" s="127"/>
      <c r="H34" s="127"/>
    </row>
    <row r="35" spans="1:10" ht="13.5" thickBot="1" x14ac:dyDescent="0.25">
      <c r="A35" s="52"/>
      <c r="B35" s="52">
        <f>AVERAGE(B28:B34)</f>
        <v>50</v>
      </c>
      <c r="C35" s="52"/>
      <c r="D35" s="52"/>
      <c r="E35" s="52"/>
      <c r="F35" s="52"/>
      <c r="G35" s="52"/>
      <c r="H35" s="52"/>
      <c r="I35" s="35"/>
      <c r="J35" s="35"/>
    </row>
    <row r="36" spans="1:10" ht="25.5" customHeight="1" x14ac:dyDescent="0.2">
      <c r="A36" s="25" t="s">
        <v>8</v>
      </c>
      <c r="D36" s="115" t="s">
        <v>9</v>
      </c>
      <c r="E36" s="115"/>
      <c r="F36" s="115"/>
      <c r="G36" s="115"/>
      <c r="H36" s="115"/>
      <c r="I36" s="27" t="s">
        <v>350</v>
      </c>
    </row>
    <row r="37" spans="1:10" ht="38.25" customHeight="1" thickBot="1" x14ac:dyDescent="0.25">
      <c r="A37" s="42" t="s">
        <v>345</v>
      </c>
      <c r="B37" s="50">
        <f>VLOOKUP(A37,(Sheet1!A1:B5),2,)</f>
        <v>50</v>
      </c>
      <c r="C37" s="122" t="s">
        <v>48</v>
      </c>
      <c r="D37" s="122"/>
      <c r="E37" s="122"/>
      <c r="F37" s="122"/>
      <c r="G37" s="122"/>
      <c r="H37" s="122"/>
      <c r="I37" s="40">
        <f>B40</f>
        <v>50</v>
      </c>
      <c r="J37" s="41" t="s">
        <v>341</v>
      </c>
    </row>
    <row r="38" spans="1:10" ht="27" customHeight="1" x14ac:dyDescent="0.2">
      <c r="A38" s="42" t="s">
        <v>345</v>
      </c>
      <c r="B38" s="50">
        <f>VLOOKUP(A38,(Sheet1!A1:B5),2,)</f>
        <v>50</v>
      </c>
      <c r="C38" s="123" t="s">
        <v>49</v>
      </c>
      <c r="D38" s="123"/>
      <c r="E38" s="123"/>
      <c r="F38" s="123"/>
      <c r="G38" s="123"/>
      <c r="H38" s="123"/>
      <c r="I38" s="115"/>
      <c r="J38" s="27" t="s">
        <v>339</v>
      </c>
    </row>
    <row r="39" spans="1:10" ht="25.5" customHeight="1" x14ac:dyDescent="0.2">
      <c r="A39" s="42" t="s">
        <v>345</v>
      </c>
      <c r="B39" s="50">
        <f>VLOOKUP(A39,(Sheet1!A1:B5),2,)</f>
        <v>50</v>
      </c>
      <c r="C39" s="121" t="s">
        <v>50</v>
      </c>
      <c r="D39" s="121"/>
      <c r="E39" s="121"/>
      <c r="F39" s="121"/>
      <c r="G39" s="121"/>
      <c r="H39" s="121"/>
      <c r="I39" s="124"/>
      <c r="J39" s="49">
        <f>J29/20*30*I37*0.01</f>
        <v>3.75</v>
      </c>
    </row>
    <row r="40" spans="1:10" x14ac:dyDescent="0.2">
      <c r="B40" s="25">
        <f>AVERAGE(B37:B39)</f>
        <v>50</v>
      </c>
    </row>
    <row r="42" spans="1:10" ht="3" customHeight="1" x14ac:dyDescent="0.2"/>
    <row r="43" spans="1:10" hidden="1" x14ac:dyDescent="0.2"/>
    <row r="44" spans="1:10" hidden="1" x14ac:dyDescent="0.2"/>
    <row r="45" spans="1:10" hidden="1" x14ac:dyDescent="0.2"/>
    <row r="46" spans="1:10" hidden="1" x14ac:dyDescent="0.2"/>
    <row r="47" spans="1:10" hidden="1" x14ac:dyDescent="0.2"/>
    <row r="48" spans="1:10" hidden="1" x14ac:dyDescent="0.2"/>
    <row r="49" spans="1:9" ht="33" customHeight="1" x14ac:dyDescent="0.2">
      <c r="A49" s="119" t="s">
        <v>377</v>
      </c>
      <c r="B49" s="119"/>
      <c r="C49" s="119"/>
      <c r="D49" s="119"/>
      <c r="E49" s="119"/>
      <c r="F49" s="119"/>
      <c r="G49" s="119"/>
      <c r="H49" s="119"/>
      <c r="I49" s="119"/>
    </row>
    <row r="50" spans="1:9" x14ac:dyDescent="0.2">
      <c r="A50" s="120" t="s">
        <v>462</v>
      </c>
      <c r="B50" s="127"/>
      <c r="C50" s="127"/>
      <c r="D50" s="127"/>
      <c r="E50" s="127"/>
      <c r="F50" s="127"/>
      <c r="G50" s="127"/>
      <c r="H50" s="127"/>
      <c r="I50" s="127"/>
    </row>
  </sheetData>
  <sheetProtection password="C734" sheet="1" objects="1" scenarios="1"/>
  <mergeCells count="36">
    <mergeCell ref="A49:I49"/>
    <mergeCell ref="A50:I50"/>
    <mergeCell ref="D12:H12"/>
    <mergeCell ref="D16:H16"/>
    <mergeCell ref="D19:H19"/>
    <mergeCell ref="D20:H20"/>
    <mergeCell ref="D13:H13"/>
    <mergeCell ref="D15:H15"/>
    <mergeCell ref="D17:H17"/>
    <mergeCell ref="D18:H18"/>
    <mergeCell ref="C39:H39"/>
    <mergeCell ref="D33:H33"/>
    <mergeCell ref="D23:H23"/>
    <mergeCell ref="D32:H32"/>
    <mergeCell ref="I28:I29"/>
    <mergeCell ref="D28:H28"/>
    <mergeCell ref="A2:H2"/>
    <mergeCell ref="A6:H6"/>
    <mergeCell ref="C8:H8"/>
    <mergeCell ref="D11:H11"/>
    <mergeCell ref="D10:H10"/>
    <mergeCell ref="F5:H5"/>
    <mergeCell ref="B5:D5"/>
    <mergeCell ref="A4:H4"/>
    <mergeCell ref="D14:H14"/>
    <mergeCell ref="D22:H22"/>
    <mergeCell ref="I38:I39"/>
    <mergeCell ref="D36:H36"/>
    <mergeCell ref="D29:H29"/>
    <mergeCell ref="C37:H37"/>
    <mergeCell ref="D34:H34"/>
    <mergeCell ref="C38:H38"/>
    <mergeCell ref="D31:H31"/>
    <mergeCell ref="D26:H26"/>
    <mergeCell ref="D30:H30"/>
    <mergeCell ref="I24:I25"/>
  </mergeCells>
  <phoneticPr fontId="1" type="noConversion"/>
  <dataValidations count="3">
    <dataValidation type="list" allowBlank="1" showInputMessage="1" showErrorMessage="1" sqref="A37:A39 A23 A28:A34" xr:uid="{00000000-0002-0000-0D00-000000000000}">
      <formula1>VALIDANSWER</formula1>
    </dataValidation>
    <dataValidation type="list" allowBlank="1" showInputMessage="1" showErrorMessage="1" errorTitle="Only increments of 10" sqref="J4" xr:uid="{00000000-0002-0000-0D00-000001000000}">
      <formula1>ValidScores</formula1>
    </dataValidation>
    <dataValidation type="list" allowBlank="1" showInputMessage="1" showErrorMessage="1" sqref="A10:A20" xr:uid="{00000000-0002-0000-0D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2:J51"/>
  <sheetViews>
    <sheetView topLeftCell="A34" workbookViewId="0">
      <selection activeCell="A6" sqref="A6:H6"/>
    </sheetView>
  </sheetViews>
  <sheetFormatPr defaultColWidth="9.140625" defaultRowHeight="12.75" x14ac:dyDescent="0.2"/>
  <cols>
    <col min="1" max="1" width="14" style="25" customWidth="1"/>
    <col min="2" max="2" width="0.28515625" style="25" customWidth="1"/>
    <col min="3" max="3" width="4.42578125" style="25" customWidth="1"/>
    <col min="4" max="6" width="9.140625" style="25"/>
    <col min="7" max="7" width="16.42578125" style="25" customWidth="1"/>
    <col min="8" max="8" width="5.42578125" style="25" customWidth="1"/>
    <col min="9" max="9" width="13.140625" style="37" customWidth="1"/>
    <col min="10" max="10" width="0.140625" style="37" customWidth="1"/>
    <col min="11" max="16384" width="9.140625" style="25"/>
  </cols>
  <sheetData>
    <row r="2" spans="1:10" s="24" customFormat="1" x14ac:dyDescent="0.2">
      <c r="A2" s="128" t="s">
        <v>349</v>
      </c>
      <c r="B2" s="129"/>
      <c r="C2" s="129"/>
      <c r="D2" s="129"/>
      <c r="E2" s="129"/>
      <c r="F2" s="129"/>
      <c r="G2" s="129"/>
      <c r="H2" s="129"/>
      <c r="I2" s="23"/>
      <c r="J2" s="23"/>
    </row>
    <row r="3" spans="1:10" ht="12.75" customHeight="1" x14ac:dyDescent="0.2">
      <c r="I3" s="27"/>
      <c r="J3" s="27" t="s">
        <v>365</v>
      </c>
    </row>
    <row r="4" spans="1:10" ht="11.25" customHeight="1" x14ac:dyDescent="0.2">
      <c r="A4" s="132" t="s">
        <v>376</v>
      </c>
      <c r="B4" s="132"/>
      <c r="C4" s="132"/>
      <c r="D4" s="132"/>
      <c r="E4" s="132"/>
      <c r="F4" s="132"/>
      <c r="G4" s="132"/>
      <c r="H4" s="132"/>
      <c r="I4" s="30"/>
      <c r="J4" s="31">
        <v>0</v>
      </c>
    </row>
    <row r="5" spans="1:10" ht="13.5" thickBot="1" x14ac:dyDescent="0.25">
      <c r="A5" s="32" t="s">
        <v>2</v>
      </c>
      <c r="B5" s="136"/>
      <c r="C5" s="136"/>
      <c r="D5" s="136"/>
      <c r="E5" s="136"/>
      <c r="F5" s="131" t="s">
        <v>10</v>
      </c>
      <c r="G5" s="131"/>
      <c r="H5" s="131"/>
      <c r="I5" s="34">
        <f>SUM(J12+J28+J32+J42)</f>
        <v>28.75</v>
      </c>
      <c r="J5" s="35"/>
    </row>
    <row r="6" spans="1:10" x14ac:dyDescent="0.2">
      <c r="A6" s="130" t="s">
        <v>520</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27" customHeight="1" thickBot="1" x14ac:dyDescent="0.25">
      <c r="I9" s="40">
        <f>B24</f>
        <v>50</v>
      </c>
      <c r="J9" s="41" t="s">
        <v>341</v>
      </c>
    </row>
    <row r="10" spans="1:10" ht="25.5" customHeight="1" x14ac:dyDescent="0.2">
      <c r="A10" s="42" t="s">
        <v>345</v>
      </c>
      <c r="B10" s="50">
        <f>VLOOKUP(A10,(Sheet1!A1:B6),2,)</f>
        <v>50</v>
      </c>
      <c r="C10" s="28"/>
      <c r="D10" s="120" t="s">
        <v>390</v>
      </c>
      <c r="E10" s="127"/>
      <c r="F10" s="127"/>
      <c r="G10" s="127"/>
      <c r="H10" s="127"/>
      <c r="I10" s="25"/>
    </row>
    <row r="11" spans="1:10" ht="30.75" customHeight="1" x14ac:dyDescent="0.2">
      <c r="A11" s="42" t="s">
        <v>345</v>
      </c>
      <c r="B11" s="50">
        <f>VLOOKUP(A11,(Sheet1!A1:B6),2,)</f>
        <v>50</v>
      </c>
      <c r="C11" s="48"/>
      <c r="D11" s="120" t="s">
        <v>357</v>
      </c>
      <c r="E11" s="127"/>
      <c r="F11" s="127"/>
      <c r="G11" s="127"/>
      <c r="H11" s="127"/>
      <c r="J11" s="27" t="s">
        <v>340</v>
      </c>
    </row>
    <row r="12" spans="1:10" ht="32.25" customHeight="1" x14ac:dyDescent="0.2">
      <c r="A12" s="42" t="s">
        <v>345</v>
      </c>
      <c r="B12" s="50">
        <f>VLOOKUP(A12,(Sheet1!A1:B6),2,)</f>
        <v>50</v>
      </c>
      <c r="C12" s="48"/>
      <c r="D12" s="120" t="s">
        <v>358</v>
      </c>
      <c r="E12" s="127"/>
      <c r="F12" s="127"/>
      <c r="G12" s="127"/>
      <c r="H12" s="127"/>
      <c r="J12" s="37">
        <f>I9*30*0.01</f>
        <v>15</v>
      </c>
    </row>
    <row r="13" spans="1:10" ht="30.75" customHeight="1" x14ac:dyDescent="0.2">
      <c r="A13" s="42" t="s">
        <v>345</v>
      </c>
      <c r="B13" s="50">
        <f>VLOOKUP(A13,(Sheet1!A1:B6),2,)</f>
        <v>50</v>
      </c>
      <c r="C13" s="48"/>
      <c r="D13" s="120" t="s">
        <v>391</v>
      </c>
      <c r="E13" s="127"/>
      <c r="F13" s="127"/>
      <c r="G13" s="127"/>
      <c r="H13" s="127"/>
    </row>
    <row r="14" spans="1:10" ht="30.75" customHeight="1" x14ac:dyDescent="0.2">
      <c r="A14" s="42" t="s">
        <v>345</v>
      </c>
      <c r="B14" s="88">
        <f>VLOOKUP(A14,(Sheet1!A1:B6),2,)</f>
        <v>50</v>
      </c>
      <c r="C14" s="48"/>
      <c r="D14" s="120" t="s">
        <v>409</v>
      </c>
      <c r="E14" s="120"/>
      <c r="F14" s="120"/>
      <c r="G14" s="120"/>
      <c r="H14" s="120"/>
    </row>
    <row r="15" spans="1:10" ht="41.25" customHeight="1" x14ac:dyDescent="0.2">
      <c r="A15" s="42" t="s">
        <v>345</v>
      </c>
      <c r="B15" s="50">
        <f>VLOOKUP(A15,(Sheet1!A1:B6),2,)</f>
        <v>50</v>
      </c>
      <c r="C15" s="48"/>
      <c r="D15" s="120" t="s">
        <v>512</v>
      </c>
      <c r="E15" s="127"/>
      <c r="F15" s="127"/>
      <c r="G15" s="127"/>
      <c r="H15" s="127"/>
    </row>
    <row r="16" spans="1:10" ht="27" customHeight="1" x14ac:dyDescent="0.2">
      <c r="A16" s="42" t="s">
        <v>345</v>
      </c>
      <c r="B16" s="50">
        <f>VLOOKUP(A16,(Sheet1!A1:B6),2,)</f>
        <v>50</v>
      </c>
      <c r="C16" s="48"/>
      <c r="D16" s="120" t="s">
        <v>290</v>
      </c>
      <c r="E16" s="127"/>
      <c r="F16" s="127"/>
      <c r="G16" s="127"/>
      <c r="H16" s="127"/>
    </row>
    <row r="17" spans="1:10" ht="21" customHeight="1" x14ac:dyDescent="0.2">
      <c r="A17" s="42" t="s">
        <v>345</v>
      </c>
      <c r="B17" s="50">
        <f>VLOOKUP(A17,(Sheet1!A1:B6),2,)</f>
        <v>50</v>
      </c>
      <c r="C17" s="48"/>
      <c r="D17" s="120" t="s">
        <v>368</v>
      </c>
      <c r="E17" s="127"/>
      <c r="F17" s="127"/>
      <c r="G17" s="127"/>
      <c r="H17" s="127"/>
    </row>
    <row r="18" spans="1:10" ht="18" customHeight="1" x14ac:dyDescent="0.2">
      <c r="A18" s="42" t="s">
        <v>345</v>
      </c>
      <c r="B18" s="50">
        <f>VLOOKUP(A18,(Sheet1!A1:B6),2,)</f>
        <v>50</v>
      </c>
      <c r="C18" s="48"/>
      <c r="D18" s="120" t="s">
        <v>410</v>
      </c>
      <c r="E18" s="127"/>
      <c r="F18" s="127"/>
      <c r="G18" s="127"/>
      <c r="H18" s="127"/>
    </row>
    <row r="19" spans="1:10" ht="17.25" customHeight="1" x14ac:dyDescent="0.2">
      <c r="A19" s="42" t="s">
        <v>345</v>
      </c>
      <c r="B19" s="50">
        <f>VLOOKUP(A19,(Sheet1!A1:B6),2,)</f>
        <v>50</v>
      </c>
      <c r="C19" s="48"/>
      <c r="D19" s="120" t="s">
        <v>369</v>
      </c>
      <c r="E19" s="127"/>
      <c r="F19" s="127"/>
      <c r="G19" s="127"/>
      <c r="H19" s="127"/>
    </row>
    <row r="20" spans="1:10" ht="50.25" customHeight="1" x14ac:dyDescent="0.2">
      <c r="A20" s="42" t="s">
        <v>345</v>
      </c>
      <c r="B20" s="50">
        <f>VLOOKUP(A20,(Sheet1!A1:B6),2,)</f>
        <v>50</v>
      </c>
      <c r="C20" s="48"/>
      <c r="D20" s="120" t="s">
        <v>513</v>
      </c>
      <c r="E20" s="127"/>
      <c r="F20" s="127"/>
      <c r="G20" s="127"/>
      <c r="H20" s="127"/>
    </row>
    <row r="21" spans="1:10" ht="41.25" customHeight="1" x14ac:dyDescent="0.2">
      <c r="A21" s="42" t="s">
        <v>345</v>
      </c>
      <c r="B21" s="50">
        <f>VLOOKUP(A21,(Sheet1!A1:B6),2,)</f>
        <v>50</v>
      </c>
      <c r="C21" s="48"/>
      <c r="D21" s="120" t="s">
        <v>370</v>
      </c>
      <c r="E21" s="127"/>
      <c r="F21" s="127"/>
      <c r="G21" s="127"/>
      <c r="H21" s="127"/>
    </row>
    <row r="22" spans="1:10" ht="42.75" customHeight="1" x14ac:dyDescent="0.2">
      <c r="A22" s="42" t="s">
        <v>345</v>
      </c>
      <c r="B22" s="50">
        <f>VLOOKUP(A22,(Sheet1!A1:B6),2,)</f>
        <v>50</v>
      </c>
      <c r="C22" s="48"/>
      <c r="D22" s="120" t="s">
        <v>395</v>
      </c>
      <c r="E22" s="127"/>
      <c r="F22" s="127"/>
      <c r="G22" s="127"/>
      <c r="H22" s="127"/>
    </row>
    <row r="23" spans="1:10" ht="38.25" customHeight="1" x14ac:dyDescent="0.2">
      <c r="A23" s="42" t="s">
        <v>345</v>
      </c>
      <c r="B23" s="50">
        <f>VLOOKUP(A23,(Sheet1!A1:B6),2,)</f>
        <v>50</v>
      </c>
      <c r="C23" s="48"/>
      <c r="D23" s="120" t="s">
        <v>392</v>
      </c>
      <c r="E23" s="127"/>
      <c r="F23" s="127"/>
      <c r="G23" s="127"/>
      <c r="H23" s="127"/>
    </row>
    <row r="24" spans="1:10" x14ac:dyDescent="0.2">
      <c r="A24" s="28"/>
      <c r="B24" s="28">
        <f>AVERAGE(B10:B23)</f>
        <v>50</v>
      </c>
      <c r="C24" s="28"/>
      <c r="D24" s="28"/>
      <c r="E24" s="28"/>
      <c r="F24" s="28"/>
      <c r="G24" s="28"/>
      <c r="H24" s="28"/>
      <c r="I24" s="23"/>
      <c r="J24" s="23"/>
    </row>
    <row r="25" spans="1:10" ht="25.5" x14ac:dyDescent="0.2">
      <c r="A25" s="25" t="s">
        <v>3</v>
      </c>
      <c r="D25" s="126" t="s">
        <v>5</v>
      </c>
      <c r="E25" s="126"/>
      <c r="F25" s="126"/>
      <c r="G25" s="126"/>
      <c r="H25" s="126"/>
      <c r="I25" s="27" t="s">
        <v>350</v>
      </c>
    </row>
    <row r="26" spans="1:10" s="24" customFormat="1" ht="41.25" customHeight="1" thickBot="1" x14ac:dyDescent="0.25">
      <c r="A26" s="42" t="s">
        <v>345</v>
      </c>
      <c r="B26" s="50">
        <f>VLOOKUP(A26,(Sheet1!A1:B5),2,)</f>
        <v>50</v>
      </c>
      <c r="C26" s="22"/>
      <c r="D26" s="127" t="s">
        <v>38</v>
      </c>
      <c r="E26" s="127"/>
      <c r="F26" s="127"/>
      <c r="G26" s="127"/>
      <c r="H26" s="127"/>
      <c r="I26" s="40">
        <f>B26</f>
        <v>50</v>
      </c>
      <c r="J26" s="41" t="s">
        <v>341</v>
      </c>
    </row>
    <row r="27" spans="1:10" ht="102" x14ac:dyDescent="0.2">
      <c r="D27" s="26"/>
      <c r="I27" s="115"/>
      <c r="J27" s="27" t="s">
        <v>339</v>
      </c>
    </row>
    <row r="28" spans="1:10" x14ac:dyDescent="0.2">
      <c r="A28" s="28"/>
      <c r="B28" s="28"/>
      <c r="C28" s="28"/>
      <c r="D28" s="29"/>
      <c r="E28" s="28"/>
      <c r="F28" s="28"/>
      <c r="G28" s="28"/>
      <c r="H28" s="28"/>
      <c r="I28" s="116"/>
      <c r="J28" s="49">
        <f>I9*20*0.01*I26*0.01</f>
        <v>5</v>
      </c>
    </row>
    <row r="29" spans="1:10" ht="25.5" x14ac:dyDescent="0.2">
      <c r="A29" s="25" t="s">
        <v>6</v>
      </c>
      <c r="D29" s="126" t="s">
        <v>7</v>
      </c>
      <c r="E29" s="126"/>
      <c r="F29" s="126"/>
      <c r="G29" s="126"/>
      <c r="H29" s="126"/>
      <c r="I29" s="27" t="s">
        <v>350</v>
      </c>
    </row>
    <row r="30" spans="1:10" ht="30" customHeight="1" thickBot="1" x14ac:dyDescent="0.25">
      <c r="C30" s="50"/>
      <c r="I30" s="40">
        <f>B38</f>
        <v>50</v>
      </c>
      <c r="J30" s="41" t="s">
        <v>341</v>
      </c>
    </row>
    <row r="31" spans="1:10" ht="13.5" customHeight="1" x14ac:dyDescent="0.2">
      <c r="A31" s="42" t="s">
        <v>345</v>
      </c>
      <c r="B31" s="50">
        <f>VLOOKUP(A31,(Sheet1!A1:B5),2,)</f>
        <v>50</v>
      </c>
      <c r="C31" s="28"/>
      <c r="D31" s="120" t="s">
        <v>393</v>
      </c>
      <c r="E31" s="127"/>
      <c r="F31" s="127"/>
      <c r="G31" s="127"/>
      <c r="H31" s="127"/>
      <c r="I31" s="117"/>
      <c r="J31" s="27" t="s">
        <v>339</v>
      </c>
    </row>
    <row r="32" spans="1:10" ht="30.75" customHeight="1" x14ac:dyDescent="0.2">
      <c r="A32" s="42" t="s">
        <v>345</v>
      </c>
      <c r="B32" s="50">
        <f>VLOOKUP(A32,(Sheet1!A1:B5),2,)</f>
        <v>50</v>
      </c>
      <c r="C32" s="48"/>
      <c r="D32" s="120" t="s">
        <v>359</v>
      </c>
      <c r="E32" s="127"/>
      <c r="F32" s="127"/>
      <c r="G32" s="127"/>
      <c r="H32" s="127"/>
      <c r="I32" s="118"/>
      <c r="J32" s="49">
        <f>I9*20*0.01*I30*0.01</f>
        <v>5</v>
      </c>
    </row>
    <row r="33" spans="1:10" ht="17.25" customHeight="1" x14ac:dyDescent="0.2">
      <c r="A33" s="42" t="s">
        <v>345</v>
      </c>
      <c r="B33" s="50">
        <f>VLOOKUP(A33,(Sheet1!A1:B5),2,)</f>
        <v>50</v>
      </c>
      <c r="C33" s="48"/>
      <c r="D33" s="120" t="s">
        <v>371</v>
      </c>
      <c r="E33" s="127"/>
      <c r="F33" s="127"/>
      <c r="G33" s="127"/>
      <c r="H33" s="127"/>
    </row>
    <row r="34" spans="1:10" ht="30.75" customHeight="1" x14ac:dyDescent="0.2">
      <c r="A34" s="42" t="s">
        <v>345</v>
      </c>
      <c r="B34" s="50">
        <f>VLOOKUP(A34,(Sheet1!A1:B5),2,)</f>
        <v>50</v>
      </c>
      <c r="C34" s="48"/>
      <c r="D34" s="120" t="s">
        <v>394</v>
      </c>
      <c r="E34" s="127"/>
      <c r="F34" s="127"/>
      <c r="G34" s="127"/>
      <c r="H34" s="127"/>
    </row>
    <row r="35" spans="1:10" ht="36.75" customHeight="1" x14ac:dyDescent="0.2">
      <c r="A35" s="42" t="s">
        <v>345</v>
      </c>
      <c r="B35" s="50">
        <f>VLOOKUP(A35,(Sheet1!A1:B5),2,)</f>
        <v>50</v>
      </c>
      <c r="C35" s="48"/>
      <c r="D35" s="120" t="s">
        <v>360</v>
      </c>
      <c r="E35" s="127"/>
      <c r="F35" s="127"/>
      <c r="G35" s="127"/>
      <c r="H35" s="127"/>
    </row>
    <row r="36" spans="1:10" ht="30" customHeight="1" x14ac:dyDescent="0.2">
      <c r="A36" s="42" t="s">
        <v>345</v>
      </c>
      <c r="B36" s="50">
        <f>VLOOKUP(A36,(Sheet1!A1:B5),2,)</f>
        <v>50</v>
      </c>
      <c r="C36" s="28"/>
      <c r="D36" s="120" t="s">
        <v>372</v>
      </c>
      <c r="E36" s="127"/>
      <c r="F36" s="127"/>
      <c r="G36" s="127"/>
      <c r="H36" s="127"/>
    </row>
    <row r="37" spans="1:10" ht="13.5" customHeight="1" x14ac:dyDescent="0.2">
      <c r="A37" s="42" t="s">
        <v>345</v>
      </c>
      <c r="B37" s="50">
        <f>VLOOKUP(A37,(Sheet1!A1:B5),2,)</f>
        <v>50</v>
      </c>
      <c r="C37" s="48"/>
      <c r="D37" s="120" t="s">
        <v>293</v>
      </c>
      <c r="E37" s="127"/>
      <c r="F37" s="127"/>
      <c r="G37" s="127"/>
      <c r="H37" s="127"/>
    </row>
    <row r="38" spans="1:10" ht="13.5" thickBot="1" x14ac:dyDescent="0.25">
      <c r="A38" s="52"/>
      <c r="B38" s="52">
        <f>AVERAGE(B31:B37)</f>
        <v>50</v>
      </c>
      <c r="C38" s="52"/>
      <c r="D38" s="52"/>
      <c r="E38" s="52"/>
      <c r="F38" s="52"/>
      <c r="G38" s="52"/>
      <c r="H38" s="52"/>
      <c r="I38" s="35"/>
      <c r="J38" s="35"/>
    </row>
    <row r="39" spans="1:10" ht="25.5" x14ac:dyDescent="0.2">
      <c r="A39" s="25" t="s">
        <v>8</v>
      </c>
      <c r="D39" s="115" t="s">
        <v>9</v>
      </c>
      <c r="E39" s="115"/>
      <c r="F39" s="115"/>
      <c r="G39" s="115"/>
      <c r="H39" s="115"/>
      <c r="I39" s="27" t="s">
        <v>350</v>
      </c>
    </row>
    <row r="40" spans="1:10" ht="38.25" customHeight="1" thickBot="1" x14ac:dyDescent="0.25">
      <c r="A40" s="42" t="s">
        <v>345</v>
      </c>
      <c r="B40" s="50">
        <f>VLOOKUP(A40,(Sheet1!A1:B5),2,)</f>
        <v>50</v>
      </c>
      <c r="C40" s="122" t="s">
        <v>48</v>
      </c>
      <c r="D40" s="122"/>
      <c r="E40" s="122"/>
      <c r="F40" s="122"/>
      <c r="G40" s="122"/>
      <c r="H40" s="122"/>
      <c r="I40" s="40">
        <f>B43</f>
        <v>50</v>
      </c>
      <c r="J40" s="41" t="s">
        <v>341</v>
      </c>
    </row>
    <row r="41" spans="1:10" ht="27" customHeight="1" x14ac:dyDescent="0.2">
      <c r="A41" s="42" t="s">
        <v>345</v>
      </c>
      <c r="B41" s="50">
        <f>VLOOKUP(A41,(Sheet1!A1:B5),2,)</f>
        <v>50</v>
      </c>
      <c r="C41" s="123" t="s">
        <v>49</v>
      </c>
      <c r="D41" s="123"/>
      <c r="E41" s="123"/>
      <c r="F41" s="123"/>
      <c r="G41" s="123"/>
      <c r="H41" s="123"/>
      <c r="I41" s="115"/>
      <c r="J41" s="27" t="s">
        <v>339</v>
      </c>
    </row>
    <row r="42" spans="1:10" ht="25.5" customHeight="1" x14ac:dyDescent="0.2">
      <c r="A42" s="42" t="s">
        <v>345</v>
      </c>
      <c r="B42" s="50">
        <f>VLOOKUP(A42,(Sheet1!A1:B5),2,)</f>
        <v>50</v>
      </c>
      <c r="C42" s="121" t="s">
        <v>50</v>
      </c>
      <c r="D42" s="121"/>
      <c r="E42" s="121"/>
      <c r="F42" s="121"/>
      <c r="G42" s="121"/>
      <c r="H42" s="121"/>
      <c r="I42" s="125"/>
      <c r="J42" s="49">
        <f>J32/20*30*I40*0.01</f>
        <v>3.75</v>
      </c>
    </row>
    <row r="43" spans="1:10" x14ac:dyDescent="0.2">
      <c r="B43" s="25">
        <f>AVERAGE(B40:B42)</f>
        <v>50</v>
      </c>
    </row>
    <row r="45" spans="1:10" ht="1.5" customHeight="1" x14ac:dyDescent="0.2"/>
    <row r="46" spans="1:10" hidden="1" x14ac:dyDescent="0.2"/>
    <row r="47" spans="1:10" hidden="1" x14ac:dyDescent="0.2"/>
    <row r="48" spans="1:10" hidden="1" x14ac:dyDescent="0.2"/>
    <row r="49" spans="1:9" hidden="1" x14ac:dyDescent="0.2"/>
    <row r="50" spans="1:9" ht="32.25" customHeight="1" x14ac:dyDescent="0.2">
      <c r="A50" s="119" t="s">
        <v>377</v>
      </c>
      <c r="B50" s="119"/>
      <c r="C50" s="119"/>
      <c r="D50" s="119"/>
      <c r="E50" s="119"/>
      <c r="F50" s="119"/>
      <c r="G50" s="119"/>
      <c r="H50" s="119"/>
      <c r="I50" s="119"/>
    </row>
    <row r="51" spans="1:9" x14ac:dyDescent="0.2">
      <c r="A51" s="120" t="s">
        <v>463</v>
      </c>
      <c r="B51" s="127"/>
      <c r="C51" s="127"/>
      <c r="D51" s="127"/>
      <c r="E51" s="127"/>
      <c r="F51" s="127"/>
      <c r="G51" s="127"/>
      <c r="H51" s="127"/>
      <c r="I51" s="127"/>
    </row>
  </sheetData>
  <sheetProtection password="C734" sheet="1" objects="1" scenarios="1"/>
  <mergeCells count="39">
    <mergeCell ref="A2:H2"/>
    <mergeCell ref="B5:E5"/>
    <mergeCell ref="F5:H5"/>
    <mergeCell ref="A6:H6"/>
    <mergeCell ref="C8:H8"/>
    <mergeCell ref="A4:H4"/>
    <mergeCell ref="D10:H10"/>
    <mergeCell ref="D11:H11"/>
    <mergeCell ref="D12:H12"/>
    <mergeCell ref="D13:H13"/>
    <mergeCell ref="D15:H15"/>
    <mergeCell ref="D14:H14"/>
    <mergeCell ref="A51:I51"/>
    <mergeCell ref="I27:I28"/>
    <mergeCell ref="D29:H29"/>
    <mergeCell ref="D31:H31"/>
    <mergeCell ref="I31:I32"/>
    <mergeCell ref="D33:H33"/>
    <mergeCell ref="D34:H34"/>
    <mergeCell ref="D35:H35"/>
    <mergeCell ref="D36:H36"/>
    <mergeCell ref="D37:H37"/>
    <mergeCell ref="A50:I50"/>
    <mergeCell ref="D39:H39"/>
    <mergeCell ref="I41:I42"/>
    <mergeCell ref="C40:H40"/>
    <mergeCell ref="C41:H41"/>
    <mergeCell ref="C42:H42"/>
    <mergeCell ref="D25:H25"/>
    <mergeCell ref="D26:H26"/>
    <mergeCell ref="D32:H32"/>
    <mergeCell ref="D16:H16"/>
    <mergeCell ref="D23:H23"/>
    <mergeCell ref="D17:H17"/>
    <mergeCell ref="D18:H18"/>
    <mergeCell ref="D19:H19"/>
    <mergeCell ref="D20:H20"/>
    <mergeCell ref="D21:H21"/>
    <mergeCell ref="D22:H22"/>
  </mergeCells>
  <dataValidations count="3">
    <dataValidation type="list" allowBlank="1" showInputMessage="1" showErrorMessage="1" errorTitle="Only increments of 10" sqref="J4" xr:uid="{00000000-0002-0000-0E00-000000000000}">
      <formula1>ValidScores</formula1>
    </dataValidation>
    <dataValidation type="list" allowBlank="1" showInputMessage="1" showErrorMessage="1" sqref="A40:A42 A26 A31:A37" xr:uid="{00000000-0002-0000-0E00-000001000000}">
      <formula1>VALIDANSWER</formula1>
    </dataValidation>
    <dataValidation type="list" allowBlank="1" showInputMessage="1" showErrorMessage="1" sqref="A10:A23" xr:uid="{00000000-0002-0000-0E00-000002000000}">
      <formula1>VALIDANSWERS</formula1>
    </dataValidation>
  </dataValidations>
  <pageMargins left="0.7" right="0.7" top="0.75" bottom="0.75" header="0.3" footer="0.3"/>
  <pageSetup orientation="portrait"/>
  <headerFooter>
    <oddHeader>&amp;A</oddHeader>
    <oddFooter>Page &amp;P of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2:J52"/>
  <sheetViews>
    <sheetView tabSelected="1" topLeftCell="A6" workbookViewId="0">
      <selection activeCell="A6" sqref="A6:H6"/>
    </sheetView>
  </sheetViews>
  <sheetFormatPr defaultColWidth="9.140625" defaultRowHeight="12.75" x14ac:dyDescent="0.2"/>
  <cols>
    <col min="1" max="1" width="14.140625" style="25" customWidth="1"/>
    <col min="2" max="2" width="6.42578125" style="25" hidden="1" customWidth="1"/>
    <col min="3" max="3" width="4.42578125" style="25" customWidth="1"/>
    <col min="4" max="6" width="9.140625" style="25"/>
    <col min="7" max="7" width="16.42578125" style="25" customWidth="1"/>
    <col min="8" max="8" width="5.42578125" style="25" customWidth="1"/>
    <col min="9" max="9" width="13.140625" style="37" customWidth="1"/>
    <col min="10" max="10" width="7.7109375" style="37" hidden="1" customWidth="1"/>
    <col min="11" max="16384" width="9.140625" style="25"/>
  </cols>
  <sheetData>
    <row r="2" spans="1:10" s="24" customFormat="1" x14ac:dyDescent="0.2">
      <c r="A2" s="128" t="s">
        <v>349</v>
      </c>
      <c r="B2" s="129"/>
      <c r="C2" s="129"/>
      <c r="D2" s="129"/>
      <c r="E2" s="129"/>
      <c r="F2" s="129"/>
      <c r="G2" s="129"/>
      <c r="H2" s="129"/>
      <c r="I2" s="23"/>
      <c r="J2" s="23"/>
    </row>
    <row r="3" spans="1:10" ht="12" customHeight="1" x14ac:dyDescent="0.2">
      <c r="I3" s="27"/>
      <c r="J3" s="27" t="s">
        <v>365</v>
      </c>
    </row>
    <row r="4" spans="1:10" ht="16.5" customHeight="1" x14ac:dyDescent="0.2">
      <c r="A4" s="132" t="s">
        <v>376</v>
      </c>
      <c r="B4" s="132"/>
      <c r="C4" s="132"/>
      <c r="D4" s="132"/>
      <c r="E4" s="132"/>
      <c r="F4" s="132"/>
      <c r="G4" s="132"/>
      <c r="H4" s="132"/>
      <c r="I4" s="30"/>
      <c r="J4" s="31">
        <v>0</v>
      </c>
    </row>
    <row r="5" spans="1:10" ht="13.5" thickBot="1" x14ac:dyDescent="0.25">
      <c r="A5" s="32" t="s">
        <v>2</v>
      </c>
      <c r="B5" s="136"/>
      <c r="C5" s="136"/>
      <c r="D5" s="136"/>
      <c r="E5" s="136"/>
      <c r="F5" s="131" t="s">
        <v>10</v>
      </c>
      <c r="G5" s="131"/>
      <c r="H5" s="131"/>
      <c r="I5" s="34">
        <f>SUM(J12+J34+J38+J49)</f>
        <v>28.75</v>
      </c>
      <c r="J5" s="35"/>
    </row>
    <row r="6" spans="1:10" x14ac:dyDescent="0.2">
      <c r="A6" s="130" t="s">
        <v>521</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373</v>
      </c>
      <c r="J8" s="27"/>
    </row>
    <row r="9" spans="1:10" ht="18.75" customHeight="1" thickBot="1" x14ac:dyDescent="0.25">
      <c r="I9" s="40">
        <f>B30</f>
        <v>50</v>
      </c>
      <c r="J9" s="41" t="s">
        <v>341</v>
      </c>
    </row>
    <row r="10" spans="1:10" ht="25.5" customHeight="1" x14ac:dyDescent="0.2">
      <c r="A10" s="42" t="s">
        <v>345</v>
      </c>
      <c r="B10" s="50">
        <f>VLOOKUP(A10,(Sheet1!A1:B6),2,)</f>
        <v>50</v>
      </c>
      <c r="C10" s="28"/>
      <c r="D10" s="127" t="s">
        <v>178</v>
      </c>
      <c r="E10" s="127"/>
      <c r="F10" s="127"/>
      <c r="G10" s="127"/>
      <c r="H10" s="127"/>
      <c r="I10" s="25"/>
    </row>
    <row r="11" spans="1:10" ht="30.75" customHeight="1" x14ac:dyDescent="0.2">
      <c r="A11" s="42" t="s">
        <v>345</v>
      </c>
      <c r="B11" s="50">
        <f>VLOOKUP(A11,(Sheet1!A1:B6),2,)</f>
        <v>50</v>
      </c>
      <c r="C11" s="48"/>
      <c r="D11" s="127" t="s">
        <v>281</v>
      </c>
      <c r="E11" s="127"/>
      <c r="F11" s="127"/>
      <c r="G11" s="127"/>
      <c r="H11" s="127"/>
      <c r="J11" s="27" t="s">
        <v>340</v>
      </c>
    </row>
    <row r="12" spans="1:10" ht="40.5" customHeight="1" x14ac:dyDescent="0.2">
      <c r="A12" s="42" t="s">
        <v>345</v>
      </c>
      <c r="B12" s="50">
        <f>VLOOKUP(A12,(Sheet1!A1:B6),2,)</f>
        <v>50</v>
      </c>
      <c r="C12" s="48"/>
      <c r="D12" s="127" t="s">
        <v>179</v>
      </c>
      <c r="E12" s="127"/>
      <c r="F12" s="127"/>
      <c r="G12" s="127"/>
      <c r="H12" s="127"/>
      <c r="J12" s="37">
        <f>I9*30*0.01</f>
        <v>15</v>
      </c>
    </row>
    <row r="13" spans="1:10" ht="39" customHeight="1" x14ac:dyDescent="0.2">
      <c r="A13" s="42" t="s">
        <v>345</v>
      </c>
      <c r="B13" s="50">
        <f>VLOOKUP(A13,(Sheet1!A1:B6),2,)</f>
        <v>50</v>
      </c>
      <c r="C13" s="48"/>
      <c r="D13" s="127" t="s">
        <v>282</v>
      </c>
      <c r="E13" s="127"/>
      <c r="F13" s="127"/>
      <c r="G13" s="127"/>
      <c r="H13" s="127"/>
    </row>
    <row r="14" spans="1:10" ht="43.5" customHeight="1" x14ac:dyDescent="0.2">
      <c r="A14" s="42" t="s">
        <v>345</v>
      </c>
      <c r="B14" s="50">
        <f>VLOOKUP(A14,(Sheet1!A1:B6),2,)</f>
        <v>50</v>
      </c>
      <c r="C14" s="48"/>
      <c r="D14" s="127" t="s">
        <v>180</v>
      </c>
      <c r="E14" s="127"/>
      <c r="F14" s="127"/>
      <c r="G14" s="127"/>
      <c r="H14" s="127"/>
    </row>
    <row r="15" spans="1:10" ht="27" customHeight="1" x14ac:dyDescent="0.2">
      <c r="A15" s="42" t="s">
        <v>345</v>
      </c>
      <c r="B15" s="50">
        <f>VLOOKUP(A15,(Sheet1!A1:B6),2,)</f>
        <v>50</v>
      </c>
      <c r="C15" s="48"/>
      <c r="D15" s="127" t="s">
        <v>181</v>
      </c>
      <c r="E15" s="127"/>
      <c r="F15" s="127"/>
      <c r="G15" s="127"/>
      <c r="H15" s="127"/>
    </row>
    <row r="16" spans="1:10" ht="27" customHeight="1" x14ac:dyDescent="0.2">
      <c r="A16" s="42" t="s">
        <v>345</v>
      </c>
      <c r="B16" s="50">
        <f>VLOOKUP(A16,(Sheet1!A1:B6),2,)</f>
        <v>50</v>
      </c>
      <c r="C16" s="48"/>
      <c r="D16" s="127" t="s">
        <v>408</v>
      </c>
      <c r="E16" s="127"/>
      <c r="F16" s="127"/>
      <c r="G16" s="127"/>
      <c r="H16" s="127"/>
    </row>
    <row r="17" spans="1:10" ht="31.5" customHeight="1" x14ac:dyDescent="0.2">
      <c r="A17" s="42" t="s">
        <v>345</v>
      </c>
      <c r="B17" s="50">
        <f>VLOOKUP(A17,(Sheet1!A1:B6),2,)</f>
        <v>50</v>
      </c>
      <c r="C17" s="48"/>
      <c r="D17" s="127" t="s">
        <v>182</v>
      </c>
      <c r="E17" s="127"/>
      <c r="F17" s="127"/>
      <c r="G17" s="127"/>
      <c r="H17" s="127"/>
    </row>
    <row r="18" spans="1:10" ht="31.5" customHeight="1" x14ac:dyDescent="0.2">
      <c r="A18" s="42" t="s">
        <v>345</v>
      </c>
      <c r="B18" s="50">
        <f>VLOOKUP(A18,(Sheet1!A1:B6),2,)</f>
        <v>50</v>
      </c>
      <c r="C18" s="48"/>
      <c r="D18" s="127" t="s">
        <v>283</v>
      </c>
      <c r="E18" s="127"/>
      <c r="F18" s="127"/>
      <c r="G18" s="127"/>
      <c r="H18" s="127"/>
    </row>
    <row r="19" spans="1:10" ht="31.5" customHeight="1" x14ac:dyDescent="0.2">
      <c r="A19" s="42" t="s">
        <v>345</v>
      </c>
      <c r="B19" s="50">
        <f>VLOOKUP(A19,(Sheet1!A1:B6),2,)</f>
        <v>50</v>
      </c>
      <c r="C19" s="48"/>
      <c r="D19" s="127" t="s">
        <v>183</v>
      </c>
      <c r="E19" s="127"/>
      <c r="F19" s="127"/>
      <c r="G19" s="127"/>
      <c r="H19" s="127"/>
    </row>
    <row r="20" spans="1:10" ht="31.5" customHeight="1" x14ac:dyDescent="0.2">
      <c r="A20" s="42" t="s">
        <v>345</v>
      </c>
      <c r="B20" s="50">
        <f>VLOOKUP(A20,(Sheet1!A1:B6),2,)</f>
        <v>50</v>
      </c>
      <c r="C20" s="48"/>
      <c r="D20" s="127" t="s">
        <v>284</v>
      </c>
      <c r="E20" s="127"/>
      <c r="F20" s="127"/>
      <c r="G20" s="127"/>
      <c r="H20" s="127"/>
    </row>
    <row r="21" spans="1:10" ht="41.25" customHeight="1" x14ac:dyDescent="0.2">
      <c r="A21" s="42" t="s">
        <v>345</v>
      </c>
      <c r="B21" s="50">
        <f>VLOOKUP(A21,(Sheet1!A1:B6),2,)</f>
        <v>50</v>
      </c>
      <c r="C21" s="48"/>
      <c r="D21" s="127" t="s">
        <v>285</v>
      </c>
      <c r="E21" s="127"/>
      <c r="F21" s="127"/>
      <c r="G21" s="127"/>
      <c r="H21" s="127"/>
    </row>
    <row r="22" spans="1:10" ht="31.5" customHeight="1" x14ac:dyDescent="0.2">
      <c r="A22" s="42" t="s">
        <v>345</v>
      </c>
      <c r="B22" s="50">
        <f>VLOOKUP(A22,(Sheet1!A1:B6),2,)</f>
        <v>50</v>
      </c>
      <c r="C22" s="48"/>
      <c r="D22" s="127" t="s">
        <v>184</v>
      </c>
      <c r="E22" s="127"/>
      <c r="F22" s="127"/>
      <c r="G22" s="127"/>
      <c r="H22" s="127"/>
    </row>
    <row r="23" spans="1:10" ht="25.5" customHeight="1" x14ac:dyDescent="0.2">
      <c r="A23" s="42" t="s">
        <v>345</v>
      </c>
      <c r="B23" s="50">
        <f>VLOOKUP(A23,(Sheet1!A1:B6),2,)</f>
        <v>50</v>
      </c>
      <c r="C23" s="48"/>
      <c r="D23" s="120" t="s">
        <v>483</v>
      </c>
      <c r="E23" s="127"/>
      <c r="F23" s="127"/>
      <c r="G23" s="127"/>
      <c r="H23" s="127"/>
    </row>
    <row r="24" spans="1:10" ht="28.5" customHeight="1" x14ac:dyDescent="0.2">
      <c r="A24" s="42" t="s">
        <v>345</v>
      </c>
      <c r="B24" s="50">
        <f>VLOOKUP(A24,(Sheet1!A1:B6),2,)</f>
        <v>50</v>
      </c>
      <c r="C24" s="48"/>
      <c r="D24" s="127" t="s">
        <v>185</v>
      </c>
      <c r="E24" s="127"/>
      <c r="F24" s="127"/>
      <c r="G24" s="127"/>
      <c r="H24" s="127"/>
    </row>
    <row r="25" spans="1:10" ht="30" customHeight="1" x14ac:dyDescent="0.2">
      <c r="A25" s="42" t="s">
        <v>345</v>
      </c>
      <c r="B25" s="50">
        <f>VLOOKUP(A25,(Sheet1!A1:B6),2,)</f>
        <v>50</v>
      </c>
      <c r="C25" s="48"/>
      <c r="D25" s="127" t="s">
        <v>186</v>
      </c>
      <c r="E25" s="127"/>
      <c r="F25" s="127"/>
      <c r="G25" s="127"/>
      <c r="H25" s="127"/>
    </row>
    <row r="26" spans="1:10" ht="16.5" customHeight="1" x14ac:dyDescent="0.2">
      <c r="A26" s="42" t="s">
        <v>345</v>
      </c>
      <c r="B26" s="50">
        <f>VLOOKUP(A26,(Sheet1!A1:B6),2,)</f>
        <v>50</v>
      </c>
      <c r="C26" s="48"/>
      <c r="D26" s="127" t="s">
        <v>286</v>
      </c>
      <c r="E26" s="127"/>
      <c r="F26" s="127"/>
      <c r="G26" s="127"/>
      <c r="H26" s="127"/>
    </row>
    <row r="27" spans="1:10" ht="31.5" customHeight="1" x14ac:dyDescent="0.2">
      <c r="A27" s="42" t="s">
        <v>345</v>
      </c>
      <c r="B27" s="50">
        <f>VLOOKUP(A27,(Sheet1!A1:B6),2,)</f>
        <v>50</v>
      </c>
      <c r="C27" s="48"/>
      <c r="D27" s="127" t="s">
        <v>287</v>
      </c>
      <c r="E27" s="127"/>
      <c r="F27" s="127"/>
      <c r="G27" s="127"/>
      <c r="H27" s="127"/>
    </row>
    <row r="28" spans="1:10" ht="39.75" customHeight="1" x14ac:dyDescent="0.2">
      <c r="A28" s="42" t="s">
        <v>345</v>
      </c>
      <c r="B28" s="50">
        <f>VLOOKUP(A28,(Sheet1!A1:B6),2,)</f>
        <v>50</v>
      </c>
      <c r="C28" s="48"/>
      <c r="D28" s="127" t="s">
        <v>187</v>
      </c>
      <c r="E28" s="127"/>
      <c r="F28" s="127"/>
      <c r="G28" s="127"/>
      <c r="H28" s="127"/>
    </row>
    <row r="29" spans="1:10" ht="30" customHeight="1" x14ac:dyDescent="0.2">
      <c r="A29" s="42" t="s">
        <v>345</v>
      </c>
      <c r="B29" s="50">
        <f>VLOOKUP(A29,(Sheet1!A1:B6),2,)</f>
        <v>50</v>
      </c>
      <c r="C29" s="48"/>
      <c r="D29" s="122" t="s">
        <v>188</v>
      </c>
      <c r="E29" s="122"/>
      <c r="F29" s="122"/>
      <c r="G29" s="122"/>
      <c r="H29" s="122"/>
    </row>
    <row r="30" spans="1:10" x14ac:dyDescent="0.2">
      <c r="A30" s="28"/>
      <c r="B30" s="28">
        <f>AVERAGE(B10:B29)</f>
        <v>50</v>
      </c>
      <c r="C30" s="28"/>
      <c r="D30" s="28"/>
      <c r="E30" s="28"/>
      <c r="F30" s="28"/>
      <c r="G30" s="28"/>
      <c r="H30" s="28"/>
      <c r="I30" s="23"/>
      <c r="J30" s="23"/>
    </row>
    <row r="31" spans="1:10" ht="25.5" x14ac:dyDescent="0.2">
      <c r="A31" s="25" t="s">
        <v>3</v>
      </c>
      <c r="D31" s="126" t="s">
        <v>5</v>
      </c>
      <c r="E31" s="126"/>
      <c r="F31" s="126"/>
      <c r="G31" s="126"/>
      <c r="H31" s="126"/>
      <c r="I31" s="27" t="s">
        <v>350</v>
      </c>
    </row>
    <row r="32" spans="1:10" s="24" customFormat="1" ht="41.25" customHeight="1" thickBot="1" x14ac:dyDescent="0.25">
      <c r="A32" s="42" t="s">
        <v>345</v>
      </c>
      <c r="B32" s="50">
        <f>VLOOKUP(A32,(Sheet1!A1:B5),2,)</f>
        <v>50</v>
      </c>
      <c r="C32" s="22"/>
      <c r="D32" s="127" t="s">
        <v>38</v>
      </c>
      <c r="E32" s="127"/>
      <c r="F32" s="127"/>
      <c r="G32" s="127"/>
      <c r="H32" s="127"/>
      <c r="I32" s="40">
        <f>B32</f>
        <v>50</v>
      </c>
      <c r="J32" s="41" t="s">
        <v>341</v>
      </c>
    </row>
    <row r="33" spans="1:10" ht="25.5" x14ac:dyDescent="0.2">
      <c r="D33" s="26"/>
      <c r="I33" s="115"/>
      <c r="J33" s="27" t="s">
        <v>339</v>
      </c>
    </row>
    <row r="34" spans="1:10" x14ac:dyDescent="0.2">
      <c r="A34" s="28"/>
      <c r="B34" s="28"/>
      <c r="C34" s="28"/>
      <c r="D34" s="29"/>
      <c r="E34" s="28"/>
      <c r="F34" s="28"/>
      <c r="G34" s="28"/>
      <c r="H34" s="28"/>
      <c r="I34" s="116"/>
      <c r="J34" s="49">
        <f>I9*20*0.01*I32*0.01</f>
        <v>5</v>
      </c>
    </row>
    <row r="35" spans="1:10" ht="25.5" x14ac:dyDescent="0.2">
      <c r="A35" s="25" t="s">
        <v>6</v>
      </c>
      <c r="D35" s="126" t="s">
        <v>7</v>
      </c>
      <c r="E35" s="126"/>
      <c r="F35" s="126"/>
      <c r="G35" s="126"/>
      <c r="H35" s="126"/>
      <c r="I35" s="27" t="s">
        <v>350</v>
      </c>
    </row>
    <row r="36" spans="1:10" ht="28.5" customHeight="1" thickBot="1" x14ac:dyDescent="0.25">
      <c r="C36" s="50"/>
      <c r="I36" s="40">
        <f>B45</f>
        <v>50</v>
      </c>
      <c r="J36" s="41" t="s">
        <v>341</v>
      </c>
    </row>
    <row r="37" spans="1:10" ht="13.5" customHeight="1" x14ac:dyDescent="0.2">
      <c r="A37" s="42" t="s">
        <v>345</v>
      </c>
      <c r="B37" s="50">
        <f>VLOOKUP(A37,(Sheet1!A1:B5),2,)</f>
        <v>50</v>
      </c>
      <c r="C37" s="28"/>
      <c r="D37" s="127" t="s">
        <v>189</v>
      </c>
      <c r="E37" s="127"/>
      <c r="F37" s="127"/>
      <c r="G37" s="127"/>
      <c r="H37" s="127"/>
      <c r="I37" s="117"/>
      <c r="J37" s="27" t="s">
        <v>339</v>
      </c>
    </row>
    <row r="38" spans="1:10" ht="24" customHeight="1" x14ac:dyDescent="0.2">
      <c r="A38" s="42" t="s">
        <v>345</v>
      </c>
      <c r="B38" s="50">
        <f>VLOOKUP(A38,(Sheet1!A1:B5),2,)</f>
        <v>50</v>
      </c>
      <c r="C38" s="48"/>
      <c r="D38" s="127" t="s">
        <v>190</v>
      </c>
      <c r="E38" s="127"/>
      <c r="F38" s="127"/>
      <c r="G38" s="127"/>
      <c r="H38" s="127"/>
      <c r="I38" s="118"/>
      <c r="J38" s="49">
        <f>I9*20*0.01*I36*0.01</f>
        <v>5</v>
      </c>
    </row>
    <row r="39" spans="1:10" ht="26.25" customHeight="1" x14ac:dyDescent="0.2">
      <c r="A39" s="42" t="s">
        <v>345</v>
      </c>
      <c r="B39" s="50">
        <f>VLOOKUP(A39,(Sheet1!A1:B5),2,)</f>
        <v>50</v>
      </c>
      <c r="C39" s="48"/>
      <c r="D39" s="127" t="s">
        <v>288</v>
      </c>
      <c r="E39" s="127"/>
      <c r="F39" s="127"/>
      <c r="G39" s="127"/>
      <c r="H39" s="127"/>
    </row>
    <row r="40" spans="1:10" ht="14.25" customHeight="1" x14ac:dyDescent="0.2">
      <c r="A40" s="42" t="s">
        <v>345</v>
      </c>
      <c r="B40" s="50">
        <f>VLOOKUP(A40,(Sheet1!A1:B5),2,)</f>
        <v>50</v>
      </c>
      <c r="C40" s="48"/>
      <c r="D40" s="127" t="s">
        <v>191</v>
      </c>
      <c r="E40" s="127"/>
      <c r="F40" s="127"/>
      <c r="G40" s="127"/>
      <c r="H40" s="127"/>
    </row>
    <row r="41" spans="1:10" ht="32.25" customHeight="1" x14ac:dyDescent="0.2">
      <c r="A41" s="42" t="s">
        <v>345</v>
      </c>
      <c r="B41" s="50">
        <f>VLOOKUP(A41,(Sheet1!A1:B5),2,)</f>
        <v>50</v>
      </c>
      <c r="C41" s="48"/>
      <c r="D41" s="127" t="s">
        <v>192</v>
      </c>
      <c r="E41" s="127"/>
      <c r="F41" s="127"/>
      <c r="G41" s="127"/>
      <c r="H41" s="127"/>
    </row>
    <row r="42" spans="1:10" ht="13.5" customHeight="1" x14ac:dyDescent="0.2">
      <c r="A42" s="42" t="s">
        <v>345</v>
      </c>
      <c r="B42" s="50">
        <f>VLOOKUP(A42,(Sheet1!A1:B5),2,)</f>
        <v>50</v>
      </c>
      <c r="C42" s="28"/>
      <c r="D42" s="127" t="s">
        <v>193</v>
      </c>
      <c r="E42" s="127"/>
      <c r="F42" s="127"/>
      <c r="G42" s="127"/>
      <c r="H42" s="127"/>
    </row>
    <row r="43" spans="1:10" ht="24.75" customHeight="1" x14ac:dyDescent="0.2">
      <c r="A43" s="42" t="s">
        <v>345</v>
      </c>
      <c r="B43" s="50">
        <f>VLOOKUP(A43,(Sheet1!A1:B5),2,)</f>
        <v>50</v>
      </c>
      <c r="C43" s="48"/>
      <c r="D43" s="120" t="s">
        <v>484</v>
      </c>
      <c r="E43" s="127"/>
      <c r="F43" s="127"/>
      <c r="G43" s="127"/>
      <c r="H43" s="127"/>
    </row>
    <row r="44" spans="1:10" ht="12" customHeight="1" x14ac:dyDescent="0.2">
      <c r="A44" s="42" t="s">
        <v>345</v>
      </c>
      <c r="B44" s="50">
        <f>VLOOKUP(A44,(Sheet1!A1:B5),2,)</f>
        <v>50</v>
      </c>
      <c r="C44" s="48"/>
      <c r="D44" s="127" t="s">
        <v>194</v>
      </c>
      <c r="E44" s="127"/>
      <c r="F44" s="127"/>
      <c r="G44" s="127"/>
      <c r="H44" s="127"/>
    </row>
    <row r="45" spans="1:10" ht="13.5" thickBot="1" x14ac:dyDescent="0.25">
      <c r="A45" s="52"/>
      <c r="B45" s="52">
        <f>AVERAGE(B37:B44)</f>
        <v>50</v>
      </c>
      <c r="C45" s="52"/>
      <c r="D45" s="52"/>
      <c r="E45" s="52"/>
      <c r="F45" s="52"/>
      <c r="G45" s="52"/>
      <c r="H45" s="52"/>
      <c r="I45" s="35"/>
      <c r="J45" s="35"/>
    </row>
    <row r="46" spans="1:10" ht="25.5" x14ac:dyDescent="0.2">
      <c r="A46" s="25" t="s">
        <v>8</v>
      </c>
      <c r="D46" s="115" t="s">
        <v>9</v>
      </c>
      <c r="E46" s="115"/>
      <c r="F46" s="115"/>
      <c r="G46" s="115"/>
      <c r="H46" s="115"/>
      <c r="I46" s="27" t="s">
        <v>350</v>
      </c>
    </row>
    <row r="47" spans="1:10" ht="38.25" customHeight="1" thickBot="1" x14ac:dyDescent="0.25">
      <c r="A47" s="42" t="s">
        <v>345</v>
      </c>
      <c r="B47" s="50">
        <f>VLOOKUP(A47,(Sheet1!A1:B5),2,)</f>
        <v>50</v>
      </c>
      <c r="C47" s="122" t="s">
        <v>48</v>
      </c>
      <c r="D47" s="122"/>
      <c r="E47" s="122"/>
      <c r="F47" s="122"/>
      <c r="G47" s="122"/>
      <c r="H47" s="122"/>
      <c r="I47" s="40">
        <f>B50</f>
        <v>50</v>
      </c>
      <c r="J47" s="41" t="s">
        <v>341</v>
      </c>
    </row>
    <row r="48" spans="1:10" ht="27" customHeight="1" x14ac:dyDescent="0.2">
      <c r="A48" s="42" t="s">
        <v>345</v>
      </c>
      <c r="B48" s="50">
        <f>VLOOKUP(A48,(Sheet1!A1:B5),2,)</f>
        <v>50</v>
      </c>
      <c r="C48" s="123" t="s">
        <v>49</v>
      </c>
      <c r="D48" s="123"/>
      <c r="E48" s="123"/>
      <c r="F48" s="123"/>
      <c r="G48" s="123"/>
      <c r="H48" s="123"/>
      <c r="I48" s="115"/>
      <c r="J48" s="27" t="s">
        <v>339</v>
      </c>
    </row>
    <row r="49" spans="1:10" ht="25.5" customHeight="1" x14ac:dyDescent="0.2">
      <c r="A49" s="42" t="s">
        <v>345</v>
      </c>
      <c r="B49" s="50">
        <f>VLOOKUP(A49,(Sheet1!A1:B5),2,)</f>
        <v>50</v>
      </c>
      <c r="C49" s="121" t="s">
        <v>50</v>
      </c>
      <c r="D49" s="121"/>
      <c r="E49" s="121"/>
      <c r="F49" s="121"/>
      <c r="G49" s="121"/>
      <c r="H49" s="121"/>
      <c r="I49" s="125"/>
      <c r="J49" s="49">
        <f>J38/20*30*I47*0.01</f>
        <v>3.75</v>
      </c>
    </row>
    <row r="50" spans="1:10" ht="25.5" customHeight="1" x14ac:dyDescent="0.2">
      <c r="A50" s="42"/>
      <c r="B50" s="91">
        <f>AVERAGE(B47:B49)</f>
        <v>50</v>
      </c>
      <c r="C50" s="90"/>
      <c r="D50" s="90"/>
      <c r="E50" s="90"/>
      <c r="F50" s="90"/>
      <c r="G50" s="90"/>
      <c r="H50" s="90"/>
      <c r="I50" s="89"/>
      <c r="J50" s="49"/>
    </row>
    <row r="51" spans="1:10" ht="36.75" customHeight="1" x14ac:dyDescent="0.2">
      <c r="A51" s="119" t="s">
        <v>377</v>
      </c>
      <c r="B51" s="119"/>
      <c r="C51" s="119"/>
      <c r="D51" s="119"/>
      <c r="E51" s="119"/>
      <c r="F51" s="119"/>
      <c r="G51" s="119"/>
      <c r="H51" s="119"/>
      <c r="I51" s="119"/>
    </row>
    <row r="52" spans="1:10" x14ac:dyDescent="0.2">
      <c r="A52" s="120" t="s">
        <v>464</v>
      </c>
      <c r="B52" s="127"/>
      <c r="C52" s="127"/>
      <c r="D52" s="127"/>
      <c r="E52" s="127"/>
      <c r="F52" s="127"/>
      <c r="G52" s="127"/>
      <c r="H52" s="127"/>
      <c r="I52" s="127"/>
    </row>
  </sheetData>
  <sheetProtection password="C734" sheet="1" objects="1" scenarios="1"/>
  <mergeCells count="46">
    <mergeCell ref="A52:I52"/>
    <mergeCell ref="F5:H5"/>
    <mergeCell ref="B5:E5"/>
    <mergeCell ref="D43:H43"/>
    <mergeCell ref="D41:H41"/>
    <mergeCell ref="D42:H42"/>
    <mergeCell ref="D18:H18"/>
    <mergeCell ref="D19:H19"/>
    <mergeCell ref="D40:H40"/>
    <mergeCell ref="D39:H39"/>
    <mergeCell ref="D25:H25"/>
    <mergeCell ref="D31:H31"/>
    <mergeCell ref="D28:H28"/>
    <mergeCell ref="D16:H16"/>
    <mergeCell ref="I48:I49"/>
    <mergeCell ref="D46:H46"/>
    <mergeCell ref="A2:H2"/>
    <mergeCell ref="A6:H6"/>
    <mergeCell ref="C8:H8"/>
    <mergeCell ref="D11:H11"/>
    <mergeCell ref="D10:H10"/>
    <mergeCell ref="A4:H4"/>
    <mergeCell ref="D12:H12"/>
    <mergeCell ref="D22:H22"/>
    <mergeCell ref="D23:H23"/>
    <mergeCell ref="D24:H24"/>
    <mergeCell ref="D29:H29"/>
    <mergeCell ref="D13:H13"/>
    <mergeCell ref="D14:H14"/>
    <mergeCell ref="D15:H15"/>
    <mergeCell ref="D26:H26"/>
    <mergeCell ref="D20:H20"/>
    <mergeCell ref="D21:H21"/>
    <mergeCell ref="D17:H17"/>
    <mergeCell ref="D38:H38"/>
    <mergeCell ref="A51:I51"/>
    <mergeCell ref="D27:H27"/>
    <mergeCell ref="D35:H35"/>
    <mergeCell ref="D32:H32"/>
    <mergeCell ref="D44:H44"/>
    <mergeCell ref="C47:H47"/>
    <mergeCell ref="C48:H48"/>
    <mergeCell ref="C49:H49"/>
    <mergeCell ref="I33:I34"/>
    <mergeCell ref="I37:I38"/>
    <mergeCell ref="D37:H37"/>
  </mergeCells>
  <phoneticPr fontId="1" type="noConversion"/>
  <dataValidations count="3">
    <dataValidation type="list" allowBlank="1" showInputMessage="1" showErrorMessage="1" errorTitle="Only increments of 10" sqref="J4" xr:uid="{00000000-0002-0000-0F00-000000000000}">
      <formula1>ValidScores</formula1>
    </dataValidation>
    <dataValidation type="list" allowBlank="1" showInputMessage="1" showErrorMessage="1" sqref="A47:A50 A32 A37:A44" xr:uid="{00000000-0002-0000-0F00-000001000000}">
      <formula1>VALIDANSWER</formula1>
    </dataValidation>
    <dataValidation type="list" allowBlank="1" showInputMessage="1" showErrorMessage="1" sqref="A10:A29" xr:uid="{00000000-0002-0000-0F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dimension ref="A2:J50"/>
  <sheetViews>
    <sheetView topLeftCell="A31" workbookViewId="0">
      <selection activeCell="A6" sqref="A6:H6"/>
    </sheetView>
  </sheetViews>
  <sheetFormatPr defaultColWidth="9.140625" defaultRowHeight="12.75" x14ac:dyDescent="0.2"/>
  <cols>
    <col min="1" max="1" width="12.42578125" style="25" customWidth="1"/>
    <col min="2" max="2" width="6.42578125" style="25" hidden="1" customWidth="1"/>
    <col min="3" max="3" width="4.42578125" style="25" customWidth="1"/>
    <col min="4" max="6" width="9.140625" style="25"/>
    <col min="7" max="7" width="16.42578125" style="25" customWidth="1"/>
    <col min="8" max="8" width="5.42578125" style="25" customWidth="1"/>
    <col min="9" max="9" width="12.85546875" style="37" customWidth="1"/>
    <col min="10" max="10" width="0.140625" style="37" customWidth="1"/>
    <col min="11" max="16384" width="9.140625" style="25"/>
  </cols>
  <sheetData>
    <row r="2" spans="1:10" s="24" customFormat="1" x14ac:dyDescent="0.2">
      <c r="A2" s="128" t="s">
        <v>361</v>
      </c>
      <c r="B2" s="129"/>
      <c r="C2" s="129"/>
      <c r="D2" s="129"/>
      <c r="E2" s="129"/>
      <c r="F2" s="129"/>
      <c r="G2" s="129"/>
      <c r="H2" s="129"/>
      <c r="I2" s="23"/>
      <c r="J2" s="23"/>
    </row>
    <row r="3" spans="1:10" ht="20.25" customHeight="1" x14ac:dyDescent="0.2">
      <c r="I3" s="27"/>
      <c r="J3" s="27" t="s">
        <v>365</v>
      </c>
    </row>
    <row r="4" spans="1:10" ht="14.25" customHeight="1"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SUM(J12+J24+J28+J36)</f>
        <v>28.75</v>
      </c>
      <c r="J5" s="35"/>
    </row>
    <row r="6" spans="1:10" x14ac:dyDescent="0.2">
      <c r="A6" s="130" t="s">
        <v>531</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B19</f>
        <v>50</v>
      </c>
    </row>
    <row r="10" spans="1:10" ht="42" customHeight="1" x14ac:dyDescent="0.2">
      <c r="A10" s="42" t="s">
        <v>345</v>
      </c>
      <c r="B10" s="43">
        <f>VLOOKUP(A10,(Sheet1!A1:B6),2,)</f>
        <v>50</v>
      </c>
      <c r="C10" s="28"/>
      <c r="D10" s="134" t="s">
        <v>324</v>
      </c>
      <c r="E10" s="134"/>
      <c r="F10" s="134"/>
      <c r="G10" s="134"/>
      <c r="H10" s="134"/>
      <c r="I10" s="25"/>
      <c r="J10" s="41" t="s">
        <v>341</v>
      </c>
    </row>
    <row r="11" spans="1:10" ht="27.75" customHeight="1" x14ac:dyDescent="0.2">
      <c r="A11" s="42" t="s">
        <v>345</v>
      </c>
      <c r="B11" s="43">
        <f>VLOOKUP(A11,(Sheet1!A1:B6),2,)</f>
        <v>50</v>
      </c>
      <c r="C11" s="48"/>
      <c r="D11" s="121" t="s">
        <v>64</v>
      </c>
      <c r="E11" s="122"/>
      <c r="F11" s="122"/>
      <c r="G11" s="122"/>
      <c r="H11" s="122"/>
      <c r="J11" s="27" t="s">
        <v>340</v>
      </c>
    </row>
    <row r="12" spans="1:10" x14ac:dyDescent="0.2">
      <c r="A12" s="42" t="s">
        <v>345</v>
      </c>
      <c r="B12" s="43">
        <f>VLOOKUP(A12,(Sheet1!A1:B6),2,)</f>
        <v>50</v>
      </c>
      <c r="C12" s="48"/>
      <c r="D12" s="121" t="s">
        <v>65</v>
      </c>
      <c r="E12" s="122"/>
      <c r="F12" s="122"/>
      <c r="G12" s="122"/>
      <c r="H12" s="122"/>
      <c r="J12" s="37">
        <f>I9*30*0.01</f>
        <v>15</v>
      </c>
    </row>
    <row r="13" spans="1:10" ht="26.25" customHeight="1" x14ac:dyDescent="0.2">
      <c r="A13" s="42" t="s">
        <v>345</v>
      </c>
      <c r="B13" s="43">
        <f>VLOOKUP(A13,(Sheet1!A1:B6),2,)</f>
        <v>50</v>
      </c>
      <c r="C13" s="48"/>
      <c r="D13" s="121" t="s">
        <v>66</v>
      </c>
      <c r="E13" s="122"/>
      <c r="F13" s="122"/>
      <c r="G13" s="122"/>
      <c r="H13" s="122"/>
    </row>
    <row r="14" spans="1:10" ht="35.25" customHeight="1" x14ac:dyDescent="0.2">
      <c r="A14" s="42" t="s">
        <v>345</v>
      </c>
      <c r="B14" s="43">
        <f>VLOOKUP(A14,(Sheet1!A1:B6),2,)</f>
        <v>50</v>
      </c>
      <c r="C14" s="48"/>
      <c r="D14" s="121" t="s">
        <v>485</v>
      </c>
      <c r="E14" s="122"/>
      <c r="F14" s="122"/>
      <c r="G14" s="122"/>
      <c r="H14" s="122"/>
    </row>
    <row r="15" spans="1:10" ht="49.5" customHeight="1" x14ac:dyDescent="0.2">
      <c r="A15" s="42" t="s">
        <v>345</v>
      </c>
      <c r="B15" s="43">
        <f>VLOOKUP(A15,(Sheet1!A1:B6),2,)</f>
        <v>50</v>
      </c>
      <c r="C15" s="48"/>
      <c r="D15" s="121" t="s">
        <v>67</v>
      </c>
      <c r="E15" s="122"/>
      <c r="F15" s="122"/>
      <c r="G15" s="122"/>
      <c r="H15" s="122"/>
    </row>
    <row r="16" spans="1:10" ht="27" customHeight="1" x14ac:dyDescent="0.2">
      <c r="A16" s="42" t="s">
        <v>345</v>
      </c>
      <c r="B16" s="43">
        <f>VLOOKUP(A16,(Sheet1!A1:B6),2,)</f>
        <v>50</v>
      </c>
      <c r="C16" s="48"/>
      <c r="D16" s="121" t="s">
        <v>486</v>
      </c>
      <c r="E16" s="122"/>
      <c r="F16" s="122"/>
      <c r="G16" s="122"/>
      <c r="H16" s="122"/>
    </row>
    <row r="17" spans="1:10" x14ac:dyDescent="0.2">
      <c r="A17" s="42" t="s">
        <v>345</v>
      </c>
      <c r="B17" s="43">
        <f>VLOOKUP(A17,(Sheet1!A1:B6),2,)</f>
        <v>50</v>
      </c>
      <c r="C17" s="48"/>
      <c r="D17" s="121" t="s">
        <v>68</v>
      </c>
      <c r="E17" s="122"/>
      <c r="F17" s="122"/>
      <c r="G17" s="122"/>
      <c r="H17" s="122"/>
    </row>
    <row r="18" spans="1:10" ht="27.75" customHeight="1" x14ac:dyDescent="0.2">
      <c r="A18" s="42" t="s">
        <v>345</v>
      </c>
      <c r="B18" s="43">
        <f>VLOOKUP(A18,(Sheet1!A1:B6),2,)</f>
        <v>50</v>
      </c>
      <c r="C18" s="48"/>
      <c r="D18" s="121" t="s">
        <v>69</v>
      </c>
      <c r="E18" s="121"/>
      <c r="F18" s="121"/>
      <c r="G18" s="121"/>
      <c r="H18" s="121"/>
    </row>
    <row r="19" spans="1:10" x14ac:dyDescent="0.2">
      <c r="B19" s="25">
        <f>AVERAGE(B10:B18)</f>
        <v>50</v>
      </c>
      <c r="D19" s="122"/>
      <c r="E19" s="122"/>
      <c r="F19" s="122"/>
      <c r="G19" s="122"/>
      <c r="H19" s="122"/>
    </row>
    <row r="20" spans="1:10" x14ac:dyDescent="0.2">
      <c r="A20" s="28"/>
      <c r="B20" s="28"/>
      <c r="C20" s="28"/>
      <c r="D20" s="28"/>
      <c r="E20" s="28"/>
      <c r="F20" s="28"/>
      <c r="G20" s="28"/>
      <c r="H20" s="28"/>
      <c r="I20" s="23"/>
      <c r="J20" s="23"/>
    </row>
    <row r="21" spans="1:10" ht="25.5" x14ac:dyDescent="0.2">
      <c r="A21" s="25" t="s">
        <v>3</v>
      </c>
      <c r="D21" s="126" t="s">
        <v>5</v>
      </c>
      <c r="E21" s="126"/>
      <c r="F21" s="126"/>
      <c r="G21" s="126"/>
      <c r="H21" s="126"/>
      <c r="I21" s="27" t="s">
        <v>350</v>
      </c>
    </row>
    <row r="22" spans="1:10" s="24" customFormat="1" ht="41.25" customHeight="1" thickBot="1" x14ac:dyDescent="0.25">
      <c r="A22" s="42" t="s">
        <v>345</v>
      </c>
      <c r="B22" s="43">
        <f>VLOOKUP(A22,(Sheet1!A1:B5),2,)</f>
        <v>50</v>
      </c>
      <c r="C22" s="22"/>
      <c r="D22" s="127" t="s">
        <v>38</v>
      </c>
      <c r="E22" s="127"/>
      <c r="F22" s="127"/>
      <c r="G22" s="127"/>
      <c r="H22" s="127"/>
      <c r="I22" s="40">
        <f>B22</f>
        <v>50</v>
      </c>
      <c r="J22" s="41" t="s">
        <v>341</v>
      </c>
    </row>
    <row r="23" spans="1:10" ht="15" customHeight="1" x14ac:dyDescent="0.2">
      <c r="D23" s="26"/>
      <c r="I23" s="115"/>
      <c r="J23" s="27" t="s">
        <v>339</v>
      </c>
    </row>
    <row r="24" spans="1:10" x14ac:dyDescent="0.2">
      <c r="A24" s="28"/>
      <c r="B24" s="28"/>
      <c r="C24" s="28"/>
      <c r="D24" s="29"/>
      <c r="E24" s="28"/>
      <c r="F24" s="28"/>
      <c r="G24" s="28"/>
      <c r="H24" s="28"/>
      <c r="I24" s="116"/>
      <c r="J24" s="49">
        <f>I9*20*0.01*I22*0.01</f>
        <v>5</v>
      </c>
    </row>
    <row r="25" spans="1:10" ht="25.5" x14ac:dyDescent="0.2">
      <c r="A25" s="25" t="s">
        <v>6</v>
      </c>
      <c r="D25" s="126" t="s">
        <v>7</v>
      </c>
      <c r="E25" s="126"/>
      <c r="F25" s="126"/>
      <c r="G25" s="126"/>
      <c r="H25" s="126"/>
      <c r="I25" s="27" t="s">
        <v>350</v>
      </c>
    </row>
    <row r="26" spans="1:10" ht="21.75" customHeight="1" thickBot="1" x14ac:dyDescent="0.25">
      <c r="C26" s="50"/>
      <c r="I26" s="40">
        <f>B32</f>
        <v>50</v>
      </c>
      <c r="J26" s="41" t="s">
        <v>341</v>
      </c>
    </row>
    <row r="27" spans="1:10" ht="25.5" customHeight="1" x14ac:dyDescent="0.2">
      <c r="A27" s="42" t="s">
        <v>345</v>
      </c>
      <c r="B27" s="43">
        <f>VLOOKUP(A27,(Sheet1!A1:B5),2,)</f>
        <v>50</v>
      </c>
      <c r="C27" s="28"/>
      <c r="D27" s="121" t="s">
        <v>70</v>
      </c>
      <c r="E27" s="122"/>
      <c r="F27" s="122"/>
      <c r="G27" s="122"/>
      <c r="H27" s="122"/>
      <c r="I27" s="117"/>
      <c r="J27" s="27" t="s">
        <v>339</v>
      </c>
    </row>
    <row r="28" spans="1:10" x14ac:dyDescent="0.2">
      <c r="A28" s="42" t="s">
        <v>345</v>
      </c>
      <c r="B28" s="43">
        <f>VLOOKUP(A28,(Sheet1!A1:B5),2,)</f>
        <v>50</v>
      </c>
      <c r="C28" s="48"/>
      <c r="D28" s="121" t="s">
        <v>71</v>
      </c>
      <c r="E28" s="122"/>
      <c r="F28" s="122"/>
      <c r="G28" s="122"/>
      <c r="H28" s="122"/>
      <c r="I28" s="118"/>
      <c r="J28" s="49">
        <f>I9*20*0.01*I26*0.01</f>
        <v>5</v>
      </c>
    </row>
    <row r="29" spans="1:10" ht="25.5" customHeight="1" x14ac:dyDescent="0.2">
      <c r="A29" s="42" t="s">
        <v>345</v>
      </c>
      <c r="B29" s="43">
        <f>VLOOKUP(A29,(Sheet1!A1:B5),2,)</f>
        <v>50</v>
      </c>
      <c r="C29" s="48"/>
      <c r="D29" s="121" t="s">
        <v>72</v>
      </c>
      <c r="E29" s="122"/>
      <c r="F29" s="122"/>
      <c r="G29" s="122"/>
      <c r="H29" s="122"/>
    </row>
    <row r="30" spans="1:10" ht="24" customHeight="1" x14ac:dyDescent="0.2">
      <c r="A30" s="42" t="s">
        <v>345</v>
      </c>
      <c r="B30" s="43">
        <f>VLOOKUP(A30,(Sheet1!A1:B5),2,)</f>
        <v>50</v>
      </c>
      <c r="C30" s="48"/>
      <c r="D30" s="121" t="s">
        <v>325</v>
      </c>
      <c r="E30" s="122"/>
      <c r="F30" s="122"/>
      <c r="G30" s="122"/>
      <c r="H30" s="122"/>
    </row>
    <row r="31" spans="1:10" x14ac:dyDescent="0.2">
      <c r="A31" s="42" t="s">
        <v>345</v>
      </c>
      <c r="B31" s="43">
        <f>VLOOKUP(A31,(Sheet1!A1:B5),2,)</f>
        <v>50</v>
      </c>
      <c r="C31" s="48"/>
      <c r="D31" s="121" t="s">
        <v>73</v>
      </c>
      <c r="E31" s="122"/>
      <c r="F31" s="122"/>
      <c r="G31" s="122"/>
      <c r="H31" s="122"/>
    </row>
    <row r="32" spans="1:10" ht="46.5" customHeight="1" thickBot="1" x14ac:dyDescent="0.25">
      <c r="A32" s="52"/>
      <c r="B32" s="52">
        <f>AVERAGE(B27:B31)</f>
        <v>50</v>
      </c>
      <c r="C32" s="52"/>
      <c r="D32" s="52"/>
      <c r="E32" s="52"/>
      <c r="F32" s="52"/>
      <c r="G32" s="52"/>
      <c r="H32" s="52"/>
      <c r="I32" s="35"/>
      <c r="J32" s="35"/>
    </row>
    <row r="33" spans="1:10" ht="25.5" x14ac:dyDescent="0.2">
      <c r="A33" s="25" t="s">
        <v>8</v>
      </c>
      <c r="D33" s="115" t="s">
        <v>9</v>
      </c>
      <c r="E33" s="115"/>
      <c r="F33" s="115"/>
      <c r="G33" s="115"/>
      <c r="H33" s="115"/>
      <c r="I33" s="27" t="s">
        <v>350</v>
      </c>
    </row>
    <row r="34" spans="1:10" ht="38.25" customHeight="1" x14ac:dyDescent="0.2">
      <c r="A34" s="42" t="s">
        <v>345</v>
      </c>
      <c r="B34" s="43">
        <f>VLOOKUP(A34,(Sheet1!A1:B5),2,)</f>
        <v>50</v>
      </c>
      <c r="C34" s="122" t="s">
        <v>48</v>
      </c>
      <c r="D34" s="122"/>
      <c r="E34" s="122"/>
      <c r="F34" s="122"/>
      <c r="G34" s="122"/>
      <c r="H34" s="122"/>
      <c r="I34" s="31">
        <f>B37</f>
        <v>50</v>
      </c>
      <c r="J34" s="41" t="s">
        <v>341</v>
      </c>
    </row>
    <row r="35" spans="1:10" ht="27" customHeight="1" x14ac:dyDescent="0.2">
      <c r="A35" s="42" t="s">
        <v>345</v>
      </c>
      <c r="B35" s="43">
        <f>VLOOKUP(A35,(Sheet1!A1:B5),2,)</f>
        <v>50</v>
      </c>
      <c r="C35" s="123" t="s">
        <v>49</v>
      </c>
      <c r="D35" s="123"/>
      <c r="E35" s="123"/>
      <c r="F35" s="123"/>
      <c r="G35" s="123"/>
      <c r="H35" s="123"/>
      <c r="I35" s="124"/>
      <c r="J35" s="27" t="s">
        <v>339</v>
      </c>
    </row>
    <row r="36" spans="1:10" ht="25.5" customHeight="1" x14ac:dyDescent="0.2">
      <c r="A36" s="42" t="s">
        <v>345</v>
      </c>
      <c r="B36" s="43">
        <f>VLOOKUP(A36,(Sheet1!A1:B5),2,)</f>
        <v>50</v>
      </c>
      <c r="C36" s="121" t="s">
        <v>50</v>
      </c>
      <c r="D36" s="121"/>
      <c r="E36" s="121"/>
      <c r="F36" s="121"/>
      <c r="G36" s="121"/>
      <c r="H36" s="121"/>
      <c r="I36" s="125"/>
      <c r="J36" s="49">
        <f>J28/20*30*I34*0.01</f>
        <v>3.75</v>
      </c>
    </row>
    <row r="37" spans="1:10" x14ac:dyDescent="0.2">
      <c r="B37" s="25">
        <f>AVERAGE(B34:B36)</f>
        <v>50</v>
      </c>
    </row>
    <row r="46" spans="1:10" ht="10.5" customHeight="1" x14ac:dyDescent="0.2"/>
    <row r="47" spans="1:10" hidden="1" x14ac:dyDescent="0.2"/>
    <row r="48" spans="1:10" hidden="1" x14ac:dyDescent="0.2"/>
    <row r="49" spans="1:9" ht="39" customHeight="1" x14ac:dyDescent="0.2">
      <c r="A49" s="119" t="s">
        <v>377</v>
      </c>
      <c r="B49" s="119"/>
      <c r="C49" s="119"/>
      <c r="D49" s="119"/>
      <c r="E49" s="119"/>
      <c r="F49" s="119"/>
      <c r="G49" s="119"/>
      <c r="H49" s="119"/>
      <c r="I49" s="119"/>
    </row>
    <row r="50" spans="1:9" x14ac:dyDescent="0.2">
      <c r="A50" s="120" t="s">
        <v>382</v>
      </c>
      <c r="B50" s="127"/>
      <c r="C50" s="127"/>
      <c r="D50" s="127"/>
      <c r="E50" s="127"/>
      <c r="F50" s="127"/>
      <c r="G50" s="127"/>
      <c r="H50" s="127"/>
      <c r="I50" s="127"/>
    </row>
  </sheetData>
  <sheetProtection password="C734" sheet="1" objects="1" scenarios="1"/>
  <mergeCells count="33">
    <mergeCell ref="D25:H25"/>
    <mergeCell ref="A50:I50"/>
    <mergeCell ref="I27:I28"/>
    <mergeCell ref="D31:H31"/>
    <mergeCell ref="A49:I49"/>
    <mergeCell ref="I35:I36"/>
    <mergeCell ref="D33:H33"/>
    <mergeCell ref="D27:H27"/>
    <mergeCell ref="C34:H34"/>
    <mergeCell ref="D29:H29"/>
    <mergeCell ref="C35:H35"/>
    <mergeCell ref="D30:H30"/>
    <mergeCell ref="C36:H36"/>
    <mergeCell ref="D28:H28"/>
    <mergeCell ref="D17:H17"/>
    <mergeCell ref="I23:I24"/>
    <mergeCell ref="D10:H10"/>
    <mergeCell ref="D15:H15"/>
    <mergeCell ref="D16:H16"/>
    <mergeCell ref="D21:H21"/>
    <mergeCell ref="D18:H18"/>
    <mergeCell ref="D22:H22"/>
    <mergeCell ref="D19:H19"/>
    <mergeCell ref="D14:H14"/>
    <mergeCell ref="A4:H4"/>
    <mergeCell ref="B5:D5"/>
    <mergeCell ref="F5:H5"/>
    <mergeCell ref="D13:H13"/>
    <mergeCell ref="A2:H2"/>
    <mergeCell ref="A6:H6"/>
    <mergeCell ref="C8:H8"/>
    <mergeCell ref="D11:H11"/>
    <mergeCell ref="D12:H12"/>
  </mergeCells>
  <phoneticPr fontId="1" type="noConversion"/>
  <dataValidations count="3">
    <dataValidation type="list" allowBlank="1" showInputMessage="1" showErrorMessage="1" sqref="J4" xr:uid="{00000000-0002-0000-1000-000000000000}">
      <formula1>ValidScores</formula1>
    </dataValidation>
    <dataValidation type="list" allowBlank="1" showInputMessage="1" showErrorMessage="1" sqref="A34:A36 A22 A27:A31" xr:uid="{00000000-0002-0000-1000-000001000000}">
      <formula1>VALIDANSWER</formula1>
    </dataValidation>
    <dataValidation type="list" allowBlank="1" showInputMessage="1" showErrorMessage="1" sqref="A10:A18" xr:uid="{00000000-0002-0000-10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dimension ref="A2:J54"/>
  <sheetViews>
    <sheetView topLeftCell="A26" workbookViewId="0">
      <selection activeCell="L8" sqref="L8"/>
    </sheetView>
  </sheetViews>
  <sheetFormatPr defaultColWidth="9.140625" defaultRowHeight="12.75" x14ac:dyDescent="0.2"/>
  <cols>
    <col min="1" max="1" width="12.28515625" style="25" customWidth="1"/>
    <col min="2" max="2" width="0.140625" style="25" customWidth="1"/>
    <col min="3" max="3" width="4.42578125" style="25" customWidth="1"/>
    <col min="4" max="6" width="9.140625" style="25"/>
    <col min="7" max="7" width="16.42578125" style="25" customWidth="1"/>
    <col min="8" max="8" width="5.42578125" style="25" customWidth="1"/>
    <col min="9" max="9" width="13.140625" style="37" customWidth="1"/>
    <col min="10" max="10" width="10.85546875" style="37" hidden="1" customWidth="1"/>
    <col min="11" max="16384" width="9.140625" style="25"/>
  </cols>
  <sheetData>
    <row r="2" spans="1:10" s="24" customFormat="1" x14ac:dyDescent="0.2">
      <c r="A2" s="128" t="s">
        <v>361</v>
      </c>
      <c r="B2" s="129"/>
      <c r="C2" s="129"/>
      <c r="D2" s="129"/>
      <c r="E2" s="129"/>
      <c r="F2" s="129"/>
      <c r="G2" s="129"/>
      <c r="H2" s="129"/>
      <c r="I2" s="23"/>
      <c r="J2" s="23"/>
    </row>
    <row r="3" spans="1:10" ht="22.5" customHeight="1"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32"/>
      <c r="C5" s="32"/>
      <c r="D5" s="32"/>
      <c r="E5" s="32"/>
      <c r="F5" s="131" t="s">
        <v>10</v>
      </c>
      <c r="G5" s="131"/>
      <c r="H5" s="131"/>
      <c r="I5" s="34">
        <f>SUM(J12+J23+J27+J37)</f>
        <v>28.75</v>
      </c>
      <c r="J5" s="35"/>
    </row>
    <row r="6" spans="1:10" x14ac:dyDescent="0.2">
      <c r="A6" s="130" t="s">
        <v>532</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B17</f>
        <v>50</v>
      </c>
      <c r="J9" s="41" t="s">
        <v>341</v>
      </c>
    </row>
    <row r="10" spans="1:10" ht="19.5" customHeight="1" x14ac:dyDescent="0.2">
      <c r="A10" s="81"/>
      <c r="B10" s="43"/>
      <c r="C10" s="28"/>
      <c r="D10" s="120" t="s">
        <v>74</v>
      </c>
      <c r="E10" s="127"/>
      <c r="F10" s="127"/>
      <c r="G10" s="127"/>
      <c r="H10" s="127"/>
      <c r="I10" s="25"/>
    </row>
    <row r="11" spans="1:10" x14ac:dyDescent="0.2">
      <c r="A11" s="42" t="s">
        <v>345</v>
      </c>
      <c r="B11" s="43">
        <f>VLOOKUP(A11,(Sheet1!A1:B6),2,)</f>
        <v>50</v>
      </c>
      <c r="C11" s="48"/>
      <c r="D11" s="121" t="s">
        <v>75</v>
      </c>
      <c r="E11" s="122"/>
      <c r="F11" s="122"/>
      <c r="G11" s="122"/>
      <c r="H11" s="122"/>
      <c r="J11" s="27" t="s">
        <v>340</v>
      </c>
    </row>
    <row r="12" spans="1:10" ht="24.75" customHeight="1" x14ac:dyDescent="0.2">
      <c r="A12" s="42" t="s">
        <v>345</v>
      </c>
      <c r="B12" s="43">
        <f>VLOOKUP(A12,(Sheet1!A1:B6),2,)</f>
        <v>50</v>
      </c>
      <c r="C12" s="48"/>
      <c r="D12" s="121" t="s">
        <v>487</v>
      </c>
      <c r="E12" s="122"/>
      <c r="F12" s="122"/>
      <c r="G12" s="122"/>
      <c r="H12" s="122"/>
      <c r="J12" s="37">
        <f>I9*30*0.01</f>
        <v>15</v>
      </c>
    </row>
    <row r="13" spans="1:10" ht="30" customHeight="1" x14ac:dyDescent="0.2">
      <c r="A13" s="42" t="s">
        <v>345</v>
      </c>
      <c r="B13" s="43">
        <f>VLOOKUP(A13,(Sheet1!A1:B6),2,)</f>
        <v>50</v>
      </c>
      <c r="C13" s="48"/>
      <c r="D13" s="121" t="s">
        <v>76</v>
      </c>
      <c r="E13" s="122"/>
      <c r="F13" s="122"/>
      <c r="G13" s="122"/>
      <c r="H13" s="122"/>
    </row>
    <row r="14" spans="1:10" ht="42" customHeight="1" x14ac:dyDescent="0.2">
      <c r="A14" s="42" t="s">
        <v>345</v>
      </c>
      <c r="B14" s="43">
        <f>VLOOKUP(A14,(Sheet1!A1:B6),2,)</f>
        <v>50</v>
      </c>
      <c r="C14" s="48"/>
      <c r="D14" s="121" t="s">
        <v>77</v>
      </c>
      <c r="E14" s="122"/>
      <c r="F14" s="122"/>
      <c r="G14" s="122"/>
      <c r="H14" s="122"/>
    </row>
    <row r="15" spans="1:10" ht="21.75" customHeight="1" x14ac:dyDescent="0.2">
      <c r="A15" s="42" t="s">
        <v>345</v>
      </c>
      <c r="B15" s="43">
        <f>VLOOKUP(A15,(Sheet1!A1:B6),2,)</f>
        <v>50</v>
      </c>
      <c r="C15" s="48"/>
      <c r="D15" s="121" t="s">
        <v>488</v>
      </c>
      <c r="E15" s="121"/>
      <c r="F15" s="121"/>
      <c r="G15" s="121"/>
      <c r="H15" s="121"/>
    </row>
    <row r="16" spans="1:10" ht="42" customHeight="1" x14ac:dyDescent="0.2">
      <c r="A16" s="42" t="s">
        <v>345</v>
      </c>
      <c r="B16" s="43">
        <f>VLOOKUP(A16,(Sheet1!A1:B6),2,)</f>
        <v>50</v>
      </c>
      <c r="C16" s="48"/>
      <c r="D16" s="121" t="s">
        <v>510</v>
      </c>
      <c r="E16" s="121"/>
      <c r="F16" s="121"/>
      <c r="G16" s="121"/>
      <c r="H16" s="121"/>
    </row>
    <row r="17" spans="1:10" ht="10.5" customHeight="1" x14ac:dyDescent="0.2">
      <c r="B17" s="50">
        <f>AVERAGE(B10:B16)</f>
        <v>50</v>
      </c>
      <c r="C17" s="48"/>
      <c r="D17" s="122"/>
      <c r="E17" s="122"/>
      <c r="F17" s="122"/>
      <c r="G17" s="122"/>
      <c r="H17" s="122"/>
    </row>
    <row r="18" spans="1:10" ht="2.25" customHeight="1" x14ac:dyDescent="0.2">
      <c r="D18" s="122"/>
      <c r="E18" s="122"/>
      <c r="F18" s="122"/>
      <c r="G18" s="122"/>
      <c r="H18" s="122"/>
    </row>
    <row r="19" spans="1:10" hidden="1" x14ac:dyDescent="0.2">
      <c r="A19" s="28"/>
      <c r="B19" s="28"/>
      <c r="C19" s="28"/>
      <c r="D19" s="28"/>
      <c r="E19" s="28"/>
      <c r="F19" s="28"/>
      <c r="G19" s="28"/>
      <c r="H19" s="28"/>
      <c r="I19" s="23"/>
      <c r="J19" s="23"/>
    </row>
    <row r="20" spans="1:10" ht="25.5" x14ac:dyDescent="0.2">
      <c r="A20" s="25" t="s">
        <v>3</v>
      </c>
      <c r="D20" s="126" t="s">
        <v>5</v>
      </c>
      <c r="E20" s="126"/>
      <c r="F20" s="126"/>
      <c r="G20" s="126"/>
      <c r="H20" s="126"/>
      <c r="I20" s="27" t="s">
        <v>350</v>
      </c>
    </row>
    <row r="21" spans="1:10" s="24" customFormat="1" ht="41.25" customHeight="1" thickBot="1" x14ac:dyDescent="0.25">
      <c r="A21" s="42" t="s">
        <v>345</v>
      </c>
      <c r="B21" s="43">
        <f>VLOOKUP(A21,(Sheet1!A1:B5),2,)</f>
        <v>50</v>
      </c>
      <c r="C21" s="22"/>
      <c r="D21" s="127" t="s">
        <v>38</v>
      </c>
      <c r="E21" s="127"/>
      <c r="F21" s="127"/>
      <c r="G21" s="127"/>
      <c r="H21" s="127"/>
      <c r="I21" s="40">
        <f>B21</f>
        <v>50</v>
      </c>
      <c r="J21" s="41" t="s">
        <v>341</v>
      </c>
    </row>
    <row r="22" spans="1:10" x14ac:dyDescent="0.2">
      <c r="D22" s="26"/>
      <c r="I22" s="115"/>
      <c r="J22" s="27" t="s">
        <v>339</v>
      </c>
    </row>
    <row r="23" spans="1:10" x14ac:dyDescent="0.2">
      <c r="A23" s="28"/>
      <c r="B23" s="28"/>
      <c r="C23" s="28"/>
      <c r="D23" s="29"/>
      <c r="E23" s="28"/>
      <c r="F23" s="28"/>
      <c r="G23" s="28"/>
      <c r="H23" s="28"/>
      <c r="I23" s="116"/>
      <c r="J23" s="56">
        <f>I9*20*0.01*I21*0.01</f>
        <v>5</v>
      </c>
    </row>
    <row r="24" spans="1:10" ht="25.5" x14ac:dyDescent="0.2">
      <c r="A24" s="25" t="s">
        <v>6</v>
      </c>
      <c r="D24" s="126" t="s">
        <v>7</v>
      </c>
      <c r="E24" s="126"/>
      <c r="F24" s="126"/>
      <c r="G24" s="126"/>
      <c r="H24" s="126"/>
      <c r="I24" s="27" t="s">
        <v>350</v>
      </c>
    </row>
    <row r="25" spans="1:10" ht="13.5" thickBot="1" x14ac:dyDescent="0.25">
      <c r="C25" s="50"/>
      <c r="I25" s="40">
        <f>B33</f>
        <v>50</v>
      </c>
      <c r="J25" s="41" t="s">
        <v>341</v>
      </c>
    </row>
    <row r="26" spans="1:10" ht="21.75" customHeight="1" x14ac:dyDescent="0.2">
      <c r="A26" s="42" t="s">
        <v>345</v>
      </c>
      <c r="B26" s="43">
        <f>VLOOKUP(A26,(Sheet1!A1:B5),2,)</f>
        <v>50</v>
      </c>
      <c r="C26" s="28"/>
      <c r="D26" s="121" t="s">
        <v>78</v>
      </c>
      <c r="E26" s="122"/>
      <c r="F26" s="122"/>
      <c r="G26" s="122"/>
      <c r="H26" s="122"/>
      <c r="I26" s="117"/>
      <c r="J26" s="27" t="s">
        <v>339</v>
      </c>
    </row>
    <row r="27" spans="1:10" ht="24" customHeight="1" x14ac:dyDescent="0.2">
      <c r="A27" s="42" t="s">
        <v>345</v>
      </c>
      <c r="B27" s="43">
        <f>VLOOKUP(A27,(Sheet1!A1:B5),2,)</f>
        <v>50</v>
      </c>
      <c r="C27" s="48"/>
      <c r="D27" s="121" t="s">
        <v>79</v>
      </c>
      <c r="E27" s="122"/>
      <c r="F27" s="122"/>
      <c r="G27" s="122"/>
      <c r="H27" s="122"/>
      <c r="I27" s="118"/>
      <c r="J27" s="49">
        <f>I9*20*0.01*I25*0.01</f>
        <v>5</v>
      </c>
    </row>
    <row r="28" spans="1:10" ht="25.5" customHeight="1" x14ac:dyDescent="0.2">
      <c r="A28" s="42" t="s">
        <v>345</v>
      </c>
      <c r="B28" s="43">
        <f>VLOOKUP(A28,(Sheet1!A1:B5),2,)</f>
        <v>50</v>
      </c>
      <c r="C28" s="48"/>
      <c r="D28" s="121" t="s">
        <v>80</v>
      </c>
      <c r="E28" s="122"/>
      <c r="F28" s="122"/>
      <c r="G28" s="122"/>
      <c r="H28" s="122"/>
    </row>
    <row r="29" spans="1:10" ht="24" customHeight="1" x14ac:dyDescent="0.2">
      <c r="A29" s="42" t="s">
        <v>345</v>
      </c>
      <c r="B29" s="43">
        <f>VLOOKUP(A29,(Sheet1!A1:B5),2,)</f>
        <v>50</v>
      </c>
      <c r="C29" s="48"/>
      <c r="D29" s="121" t="s">
        <v>81</v>
      </c>
      <c r="E29" s="122"/>
      <c r="F29" s="122"/>
      <c r="G29" s="122"/>
      <c r="H29" s="122"/>
    </row>
    <row r="30" spans="1:10" x14ac:dyDescent="0.2">
      <c r="A30" s="42" t="s">
        <v>345</v>
      </c>
      <c r="B30" s="43">
        <f>VLOOKUP(A30,(Sheet1!A1:B5),2,)</f>
        <v>50</v>
      </c>
      <c r="C30" s="48"/>
      <c r="D30" s="121" t="s">
        <v>82</v>
      </c>
      <c r="E30" s="122"/>
      <c r="F30" s="122"/>
      <c r="G30" s="122"/>
      <c r="H30" s="122"/>
    </row>
    <row r="31" spans="1:10" ht="30.75" customHeight="1" x14ac:dyDescent="0.2">
      <c r="A31" s="42" t="s">
        <v>345</v>
      </c>
      <c r="B31" s="43">
        <f>VLOOKUP(A31,(Sheet1!A1:B5),2,)</f>
        <v>50</v>
      </c>
      <c r="C31" s="48"/>
      <c r="D31" s="139" t="s">
        <v>511</v>
      </c>
      <c r="E31" s="139"/>
      <c r="F31" s="139"/>
      <c r="G31" s="139"/>
      <c r="H31" s="139"/>
    </row>
    <row r="32" spans="1:10" ht="30.75" customHeight="1" x14ac:dyDescent="0.2">
      <c r="A32" s="42" t="s">
        <v>345</v>
      </c>
      <c r="B32" s="43">
        <f>VLOOKUP(A32,(Sheet1!A1:B5),2,)</f>
        <v>50</v>
      </c>
      <c r="C32" s="48"/>
      <c r="D32" s="139" t="s">
        <v>489</v>
      </c>
      <c r="E32" s="139"/>
      <c r="F32" s="139"/>
      <c r="G32" s="139"/>
      <c r="H32" s="139"/>
    </row>
    <row r="33" spans="1:10" ht="13.5" thickBot="1" x14ac:dyDescent="0.25">
      <c r="A33" s="52"/>
      <c r="B33" s="52">
        <f>AVERAGE(B26:B32)</f>
        <v>50</v>
      </c>
      <c r="C33" s="52"/>
      <c r="D33" s="52"/>
      <c r="E33" s="52"/>
      <c r="F33" s="52"/>
      <c r="G33" s="52"/>
      <c r="H33" s="52"/>
      <c r="I33" s="35"/>
      <c r="J33" s="35"/>
    </row>
    <row r="34" spans="1:10" ht="25.5" x14ac:dyDescent="0.2">
      <c r="A34" s="25" t="s">
        <v>8</v>
      </c>
      <c r="D34" s="115" t="s">
        <v>9</v>
      </c>
      <c r="E34" s="115"/>
      <c r="F34" s="115"/>
      <c r="G34" s="115"/>
      <c r="H34" s="115"/>
      <c r="I34" s="27" t="s">
        <v>350</v>
      </c>
    </row>
    <row r="35" spans="1:10" ht="38.25" customHeight="1" x14ac:dyDescent="0.2">
      <c r="A35" s="42" t="s">
        <v>345</v>
      </c>
      <c r="B35" s="43">
        <f>VLOOKUP(A35,(Sheet1!A1:B5),2,)</f>
        <v>50</v>
      </c>
      <c r="C35" s="122" t="s">
        <v>48</v>
      </c>
      <c r="D35" s="122"/>
      <c r="E35" s="122"/>
      <c r="F35" s="122"/>
      <c r="G35" s="122"/>
      <c r="H35" s="122"/>
      <c r="I35" s="31">
        <f>B38</f>
        <v>50</v>
      </c>
      <c r="J35" s="41" t="s">
        <v>341</v>
      </c>
    </row>
    <row r="36" spans="1:10" ht="27" customHeight="1" x14ac:dyDescent="0.2">
      <c r="A36" s="42" t="s">
        <v>345</v>
      </c>
      <c r="B36" s="43">
        <f>VLOOKUP(A36,(Sheet1!A1:B5),2,)</f>
        <v>50</v>
      </c>
      <c r="C36" s="123" t="s">
        <v>49</v>
      </c>
      <c r="D36" s="123"/>
      <c r="E36" s="123"/>
      <c r="F36" s="123"/>
      <c r="G36" s="123"/>
      <c r="H36" s="123"/>
      <c r="I36" s="124"/>
      <c r="J36" s="27" t="s">
        <v>339</v>
      </c>
    </row>
    <row r="37" spans="1:10" ht="25.5" customHeight="1" x14ac:dyDescent="0.2">
      <c r="A37" s="42" t="s">
        <v>345</v>
      </c>
      <c r="B37" s="43">
        <f>VLOOKUP(A37,(Sheet1!A1:B5),2,)</f>
        <v>50</v>
      </c>
      <c r="C37" s="121" t="s">
        <v>50</v>
      </c>
      <c r="D37" s="121"/>
      <c r="E37" s="121"/>
      <c r="F37" s="121"/>
      <c r="G37" s="121"/>
      <c r="H37" s="121"/>
      <c r="I37" s="125"/>
      <c r="J37" s="49">
        <f>J27/20*30*I35*0.01</f>
        <v>3.75</v>
      </c>
    </row>
    <row r="38" spans="1:10" x14ac:dyDescent="0.2">
      <c r="B38" s="25">
        <f>AVERAGE(B35:B37)</f>
        <v>50</v>
      </c>
    </row>
    <row r="42" spans="1:10" ht="1.5" customHeight="1" x14ac:dyDescent="0.2"/>
    <row r="43" spans="1:10" hidden="1" x14ac:dyDescent="0.2"/>
    <row r="44" spans="1:10" hidden="1" x14ac:dyDescent="0.2"/>
    <row r="45" spans="1:10" hidden="1" x14ac:dyDescent="0.2"/>
    <row r="46" spans="1:10" hidden="1" x14ac:dyDescent="0.2"/>
    <row r="47" spans="1:10" hidden="1" x14ac:dyDescent="0.2"/>
    <row r="48" spans="1:10" hidden="1" x14ac:dyDescent="0.2"/>
    <row r="49" spans="1:9" hidden="1" x14ac:dyDescent="0.2"/>
    <row r="50" spans="1:9" hidden="1" x14ac:dyDescent="0.2"/>
    <row r="51" spans="1:9" hidden="1" x14ac:dyDescent="0.2"/>
    <row r="52" spans="1:9" hidden="1" x14ac:dyDescent="0.2"/>
    <row r="53" spans="1:9" ht="41.25" customHeight="1" x14ac:dyDescent="0.2">
      <c r="A53" s="119" t="s">
        <v>377</v>
      </c>
      <c r="B53" s="119"/>
      <c r="C53" s="119"/>
      <c r="D53" s="119"/>
      <c r="E53" s="119"/>
      <c r="F53" s="119"/>
      <c r="G53" s="119"/>
      <c r="H53" s="119"/>
      <c r="I53" s="119"/>
    </row>
    <row r="54" spans="1:9" x14ac:dyDescent="0.2">
      <c r="A54" s="120" t="s">
        <v>383</v>
      </c>
      <c r="B54" s="127"/>
      <c r="C54" s="127"/>
      <c r="D54" s="127"/>
      <c r="E54" s="127"/>
      <c r="F54" s="127"/>
      <c r="G54" s="127"/>
      <c r="H54" s="127"/>
      <c r="I54" s="127"/>
    </row>
  </sheetData>
  <sheetProtection password="C734" sheet="1" objects="1" scenarios="1"/>
  <mergeCells count="33">
    <mergeCell ref="A54:I54"/>
    <mergeCell ref="I26:I27"/>
    <mergeCell ref="D30:H30"/>
    <mergeCell ref="D27:H27"/>
    <mergeCell ref="D26:H26"/>
    <mergeCell ref="C35:H35"/>
    <mergeCell ref="I36:I37"/>
    <mergeCell ref="A53:I53"/>
    <mergeCell ref="A2:H2"/>
    <mergeCell ref="A6:H6"/>
    <mergeCell ref="C8:H8"/>
    <mergeCell ref="D11:H11"/>
    <mergeCell ref="D28:H28"/>
    <mergeCell ref="F5:H5"/>
    <mergeCell ref="D20:H20"/>
    <mergeCell ref="D17:H17"/>
    <mergeCell ref="D18:H18"/>
    <mergeCell ref="D24:H24"/>
    <mergeCell ref="I22:I23"/>
    <mergeCell ref="A4:H4"/>
    <mergeCell ref="C36:H36"/>
    <mergeCell ref="C37:H37"/>
    <mergeCell ref="D29:H29"/>
    <mergeCell ref="D10:H10"/>
    <mergeCell ref="D12:H12"/>
    <mergeCell ref="D13:H13"/>
    <mergeCell ref="D14:H14"/>
    <mergeCell ref="D21:H21"/>
    <mergeCell ref="D34:H34"/>
    <mergeCell ref="D15:H15"/>
    <mergeCell ref="D16:H16"/>
    <mergeCell ref="D31:H31"/>
    <mergeCell ref="D32:H32"/>
  </mergeCells>
  <phoneticPr fontId="1" type="noConversion"/>
  <dataValidations count="4">
    <dataValidation type="list" allowBlank="1" showInputMessage="1" showErrorMessage="1" sqref="J4" xr:uid="{00000000-0002-0000-1100-000000000000}">
      <formula1>ValidScores</formula1>
    </dataValidation>
    <dataValidation type="list" allowBlank="1" showInputMessage="1" showErrorMessage="1" sqref="A21 A35:A37 A26:A32" xr:uid="{00000000-0002-0000-1100-000001000000}">
      <formula1>VALIDANSWER</formula1>
    </dataValidation>
    <dataValidation type="list" allowBlank="1" showInputMessage="1" showErrorMessage="1" sqref="A11:A16" xr:uid="{00000000-0002-0000-1100-000002000000}">
      <formula1>VALIDANSWERS</formula1>
    </dataValidation>
    <dataValidation showDropDown="1" showInputMessage="1" showErrorMessage="1" sqref="A10" xr:uid="{00000000-0002-0000-1100-000003000000}"/>
  </dataValidations>
  <pageMargins left="0.75" right="0.75" top="1" bottom="1" header="0.5" footer="0.5"/>
  <pageSetup scale="95"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2:J51"/>
  <sheetViews>
    <sheetView topLeftCell="A34" workbookViewId="0">
      <selection activeCell="A6" sqref="A6:H6"/>
    </sheetView>
  </sheetViews>
  <sheetFormatPr defaultColWidth="9.140625" defaultRowHeight="12.75" x14ac:dyDescent="0.2"/>
  <cols>
    <col min="1" max="1" width="13.42578125" style="25" customWidth="1"/>
    <col min="2" max="2" width="9" style="25" hidden="1" customWidth="1"/>
    <col min="3" max="3" width="4.42578125" style="25" customWidth="1"/>
    <col min="4" max="6" width="9.140625" style="25"/>
    <col min="7" max="7" width="16.42578125" style="25" customWidth="1"/>
    <col min="8" max="8" width="5.42578125" style="25" customWidth="1"/>
    <col min="9" max="9" width="13.140625" style="37" customWidth="1"/>
    <col min="10" max="10" width="0.140625" style="37" customWidth="1"/>
    <col min="11" max="16384" width="9.140625" style="25"/>
  </cols>
  <sheetData>
    <row r="2" spans="1:10" s="24" customFormat="1" x14ac:dyDescent="0.2">
      <c r="A2" s="128" t="s">
        <v>349</v>
      </c>
      <c r="B2" s="129"/>
      <c r="C2" s="129"/>
      <c r="D2" s="129"/>
      <c r="E2" s="129"/>
      <c r="F2" s="129"/>
      <c r="G2" s="129"/>
      <c r="H2" s="129"/>
      <c r="I2" s="23"/>
      <c r="J2" s="23"/>
    </row>
    <row r="3" spans="1:10" ht="18.75" customHeight="1" x14ac:dyDescent="0.2">
      <c r="I3" s="27"/>
      <c r="J3" s="27" t="s">
        <v>365</v>
      </c>
    </row>
    <row r="4" spans="1:10" ht="14.25" customHeight="1" x14ac:dyDescent="0.2">
      <c r="A4" s="132" t="s">
        <v>376</v>
      </c>
      <c r="B4" s="132"/>
      <c r="C4" s="132"/>
      <c r="D4" s="132"/>
      <c r="E4" s="132"/>
      <c r="F4" s="132"/>
      <c r="G4" s="132"/>
      <c r="H4" s="132"/>
      <c r="I4" s="30"/>
      <c r="J4" s="31">
        <v>0</v>
      </c>
    </row>
    <row r="5" spans="1:10" ht="13.5" customHeight="1" thickBot="1" x14ac:dyDescent="0.25">
      <c r="A5" s="32" t="s">
        <v>2</v>
      </c>
      <c r="B5" s="136"/>
      <c r="C5" s="136"/>
      <c r="D5" s="136"/>
      <c r="E5" s="32"/>
      <c r="F5" s="131" t="s">
        <v>10</v>
      </c>
      <c r="G5" s="131"/>
      <c r="H5" s="131"/>
      <c r="I5" s="34">
        <f>SUM(J13+J23+J27+J37)</f>
        <v>28.75</v>
      </c>
      <c r="J5" s="35"/>
    </row>
    <row r="6" spans="1:10" x14ac:dyDescent="0.2">
      <c r="A6" s="130" t="s">
        <v>522</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6.5" customHeight="1" x14ac:dyDescent="0.2">
      <c r="I9" s="31">
        <f>B18</f>
        <v>50</v>
      </c>
      <c r="J9" s="41" t="s">
        <v>341</v>
      </c>
    </row>
    <row r="10" spans="1:10" ht="42.75" customHeight="1" x14ac:dyDescent="0.2">
      <c r="A10" s="42" t="s">
        <v>345</v>
      </c>
      <c r="B10" s="50">
        <f>VLOOKUP(A10,(Sheet1!A1:B6),2,)</f>
        <v>50</v>
      </c>
      <c r="C10" s="28"/>
      <c r="D10" s="122" t="s">
        <v>403</v>
      </c>
      <c r="E10" s="122"/>
      <c r="F10" s="122"/>
      <c r="G10" s="122"/>
      <c r="H10" s="122"/>
      <c r="I10" s="25"/>
      <c r="J10" s="27"/>
    </row>
    <row r="11" spans="1:10" ht="51.75" customHeight="1" x14ac:dyDescent="0.2">
      <c r="A11" s="42" t="s">
        <v>345</v>
      </c>
      <c r="B11" s="50">
        <f>VLOOKUP(A11,(Sheet1!A1:B6),2,)</f>
        <v>50</v>
      </c>
      <c r="C11" s="48"/>
      <c r="D11" s="121" t="s">
        <v>490</v>
      </c>
      <c r="E11" s="122"/>
      <c r="F11" s="122"/>
      <c r="G11" s="122"/>
      <c r="H11" s="122"/>
      <c r="J11" s="27" t="s">
        <v>340</v>
      </c>
    </row>
    <row r="12" spans="1:10" ht="25.5" customHeight="1" x14ac:dyDescent="0.2">
      <c r="A12" s="42" t="s">
        <v>345</v>
      </c>
      <c r="B12" s="104">
        <f>VLOOKUP(A12,(Sheet1!A1:B6),2,)</f>
        <v>50</v>
      </c>
      <c r="C12" s="48"/>
      <c r="D12" s="121" t="s">
        <v>506</v>
      </c>
      <c r="E12" s="121"/>
      <c r="F12" s="121"/>
      <c r="G12" s="121"/>
      <c r="H12" s="121"/>
      <c r="J12" s="103"/>
    </row>
    <row r="13" spans="1:10" ht="30.75" customHeight="1" x14ac:dyDescent="0.2">
      <c r="A13" s="42" t="s">
        <v>345</v>
      </c>
      <c r="B13" s="50">
        <f>VLOOKUP(A13,(Sheet1!A1:B6),2,)</f>
        <v>50</v>
      </c>
      <c r="C13" s="48"/>
      <c r="D13" s="122" t="s">
        <v>398</v>
      </c>
      <c r="E13" s="122"/>
      <c r="F13" s="122"/>
      <c r="G13" s="122"/>
      <c r="H13" s="122"/>
      <c r="J13" s="37">
        <f>I9*30*0.01</f>
        <v>15</v>
      </c>
    </row>
    <row r="14" spans="1:10" x14ac:dyDescent="0.2">
      <c r="A14" s="42" t="s">
        <v>345</v>
      </c>
      <c r="B14" s="50">
        <f>VLOOKUP(A14,(Sheet1!A1:B6),2,)</f>
        <v>50</v>
      </c>
      <c r="C14" s="48"/>
      <c r="D14" s="122" t="s">
        <v>399</v>
      </c>
      <c r="E14" s="122"/>
      <c r="F14" s="122"/>
      <c r="G14" s="122"/>
      <c r="H14" s="122"/>
    </row>
    <row r="15" spans="1:10" ht="30" customHeight="1" x14ac:dyDescent="0.2">
      <c r="A15" s="42" t="s">
        <v>345</v>
      </c>
      <c r="B15" s="50">
        <f>VLOOKUP(A15,(Sheet1!A1:B6),2,)</f>
        <v>50</v>
      </c>
      <c r="C15" s="48"/>
      <c r="D15" s="122" t="s">
        <v>400</v>
      </c>
      <c r="E15" s="122"/>
      <c r="F15" s="122"/>
      <c r="G15" s="122"/>
      <c r="H15" s="122"/>
    </row>
    <row r="16" spans="1:10" ht="45.75" customHeight="1" x14ac:dyDescent="0.2">
      <c r="A16" s="42" t="s">
        <v>345</v>
      </c>
      <c r="B16" s="50">
        <f>VLOOKUP(A16,(Sheet1!A1:B6),2,)</f>
        <v>50</v>
      </c>
      <c r="C16" s="48"/>
      <c r="D16" s="122" t="s">
        <v>404</v>
      </c>
      <c r="E16" s="122"/>
      <c r="F16" s="122"/>
      <c r="G16" s="122"/>
      <c r="H16" s="122"/>
    </row>
    <row r="17" spans="1:10" ht="32.25" customHeight="1" x14ac:dyDescent="0.2">
      <c r="A17" s="42" t="s">
        <v>345</v>
      </c>
      <c r="B17" s="50">
        <f>VLOOKUP(A17,(Sheet1!A1:B6),2,)</f>
        <v>50</v>
      </c>
      <c r="C17" s="48"/>
      <c r="D17" s="122" t="s">
        <v>91</v>
      </c>
      <c r="E17" s="122"/>
      <c r="F17" s="122"/>
      <c r="G17" s="122"/>
      <c r="H17" s="122"/>
    </row>
    <row r="18" spans="1:10" x14ac:dyDescent="0.2">
      <c r="B18" s="25">
        <f>AVERAGE(B10:B17)</f>
        <v>50</v>
      </c>
      <c r="D18" s="122"/>
      <c r="E18" s="122"/>
      <c r="F18" s="122"/>
      <c r="G18" s="122"/>
      <c r="H18" s="122"/>
    </row>
    <row r="19" spans="1:10" x14ac:dyDescent="0.2">
      <c r="A19" s="28"/>
      <c r="B19" s="28"/>
      <c r="C19" s="28"/>
      <c r="D19" s="28"/>
      <c r="E19" s="28"/>
      <c r="F19" s="28"/>
      <c r="G19" s="28"/>
      <c r="H19" s="28"/>
      <c r="I19" s="23"/>
      <c r="J19" s="23"/>
    </row>
    <row r="20" spans="1:10" ht="25.5" x14ac:dyDescent="0.2">
      <c r="A20" s="25" t="s">
        <v>3</v>
      </c>
      <c r="D20" s="126" t="s">
        <v>5</v>
      </c>
      <c r="E20" s="126"/>
      <c r="F20" s="126"/>
      <c r="G20" s="126"/>
      <c r="H20" s="126"/>
      <c r="I20" s="27" t="s">
        <v>350</v>
      </c>
    </row>
    <row r="21" spans="1:10" s="24" customFormat="1" ht="41.25" customHeight="1" thickBot="1" x14ac:dyDescent="0.25">
      <c r="A21" s="42" t="s">
        <v>345</v>
      </c>
      <c r="B21" s="50">
        <f>VLOOKUP(A21,(Sheet1!A1:B5),2,)</f>
        <v>50</v>
      </c>
      <c r="C21" s="22"/>
      <c r="D21" s="127" t="s">
        <v>38</v>
      </c>
      <c r="E21" s="127"/>
      <c r="F21" s="127"/>
      <c r="G21" s="127"/>
      <c r="H21" s="127"/>
      <c r="I21" s="40">
        <f>B21</f>
        <v>50</v>
      </c>
      <c r="J21" s="41" t="s">
        <v>341</v>
      </c>
    </row>
    <row r="22" spans="1:10" ht="25.5" customHeight="1" x14ac:dyDescent="0.2">
      <c r="D22" s="26"/>
      <c r="I22" s="115"/>
      <c r="J22" s="27" t="s">
        <v>339</v>
      </c>
    </row>
    <row r="23" spans="1:10" hidden="1" x14ac:dyDescent="0.2">
      <c r="A23" s="28"/>
      <c r="B23" s="28"/>
      <c r="C23" s="28"/>
      <c r="D23" s="29"/>
      <c r="E23" s="28"/>
      <c r="F23" s="28"/>
      <c r="G23" s="28"/>
      <c r="H23" s="28"/>
      <c r="I23" s="116"/>
      <c r="J23" s="49">
        <f>I9*20*0.01*I21*0.01</f>
        <v>5</v>
      </c>
    </row>
    <row r="24" spans="1:10" ht="25.5" x14ac:dyDescent="0.2">
      <c r="A24" s="25" t="s">
        <v>6</v>
      </c>
      <c r="D24" s="126" t="s">
        <v>7</v>
      </c>
      <c r="E24" s="126"/>
      <c r="F24" s="126"/>
      <c r="G24" s="126"/>
      <c r="H24" s="126"/>
      <c r="I24" s="27" t="s">
        <v>350</v>
      </c>
    </row>
    <row r="25" spans="1:10" ht="18.75" customHeight="1" thickBot="1" x14ac:dyDescent="0.25">
      <c r="C25" s="50"/>
      <c r="I25" s="40">
        <f>B33</f>
        <v>50</v>
      </c>
      <c r="J25" s="41" t="s">
        <v>341</v>
      </c>
    </row>
    <row r="26" spans="1:10" ht="70.5" customHeight="1" x14ac:dyDescent="0.2">
      <c r="A26" s="42" t="s">
        <v>345</v>
      </c>
      <c r="B26" s="50">
        <f>VLOOKUP(A26,(Sheet1!A1:B5),2,)</f>
        <v>50</v>
      </c>
      <c r="C26" s="28"/>
      <c r="D26" s="122" t="s">
        <v>406</v>
      </c>
      <c r="E26" s="122"/>
      <c r="F26" s="122"/>
      <c r="G26" s="122"/>
      <c r="H26" s="122"/>
      <c r="I26" s="117"/>
      <c r="J26" s="27" t="s">
        <v>339</v>
      </c>
    </row>
    <row r="27" spans="1:10" ht="30.75" customHeight="1" x14ac:dyDescent="0.2">
      <c r="A27" s="42" t="s">
        <v>345</v>
      </c>
      <c r="B27" s="50">
        <f>VLOOKUP(A27,(Sheet1!A1:B5),2,)</f>
        <v>50</v>
      </c>
      <c r="C27" s="48"/>
      <c r="D27" s="122" t="s">
        <v>401</v>
      </c>
      <c r="E27" s="122"/>
      <c r="F27" s="122"/>
      <c r="G27" s="122"/>
      <c r="H27" s="122"/>
      <c r="I27" s="118"/>
      <c r="J27" s="49">
        <f>I9*20*0.01*I25*0.01</f>
        <v>5</v>
      </c>
    </row>
    <row r="28" spans="1:10" ht="28.5" customHeight="1" x14ac:dyDescent="0.2">
      <c r="A28" s="42" t="s">
        <v>345</v>
      </c>
      <c r="B28" s="50">
        <f>VLOOKUP(A28,(Sheet1!A1:B5),2,)</f>
        <v>50</v>
      </c>
      <c r="C28" s="48"/>
      <c r="D28" s="122" t="s">
        <v>115</v>
      </c>
      <c r="E28" s="122"/>
      <c r="F28" s="122"/>
      <c r="G28" s="122"/>
      <c r="H28" s="122"/>
    </row>
    <row r="29" spans="1:10" ht="13.5" customHeight="1" x14ac:dyDescent="0.2">
      <c r="A29" s="42" t="s">
        <v>345</v>
      </c>
      <c r="B29" s="50">
        <f>VLOOKUP(A29,(Sheet1!A1:B5),2,)</f>
        <v>50</v>
      </c>
      <c r="C29" s="48"/>
      <c r="D29" s="122" t="s">
        <v>405</v>
      </c>
      <c r="E29" s="122"/>
      <c r="F29" s="122"/>
      <c r="G29" s="122"/>
      <c r="H29" s="122"/>
    </row>
    <row r="30" spans="1:10" ht="13.5" customHeight="1" x14ac:dyDescent="0.2">
      <c r="A30" s="42" t="s">
        <v>345</v>
      </c>
      <c r="B30" s="50">
        <f>VLOOKUP(A30,(Sheet1!A1:B5),2,)</f>
        <v>50</v>
      </c>
      <c r="C30" s="48"/>
      <c r="D30" s="122" t="s">
        <v>507</v>
      </c>
      <c r="E30" s="122"/>
      <c r="F30" s="122"/>
      <c r="G30" s="122"/>
      <c r="H30" s="122"/>
    </row>
    <row r="31" spans="1:10" ht="33" customHeight="1" x14ac:dyDescent="0.2">
      <c r="A31" s="42" t="s">
        <v>345</v>
      </c>
      <c r="B31" s="50">
        <f>VLOOKUP(A31,(Sheet1!A1:B5),2,)</f>
        <v>50</v>
      </c>
      <c r="C31" s="48"/>
      <c r="D31" s="122" t="s">
        <v>19</v>
      </c>
      <c r="E31" s="122"/>
      <c r="F31" s="122"/>
      <c r="G31" s="122"/>
      <c r="H31" s="122"/>
    </row>
    <row r="32" spans="1:10" ht="28.5" customHeight="1" x14ac:dyDescent="0.2">
      <c r="A32" s="42" t="s">
        <v>345</v>
      </c>
      <c r="B32" s="50">
        <f>VLOOKUP(A32,(Sheet1!A1:B5),2,)</f>
        <v>50</v>
      </c>
      <c r="C32" s="48"/>
      <c r="D32" s="122" t="s">
        <v>402</v>
      </c>
      <c r="E32" s="122"/>
      <c r="F32" s="122"/>
      <c r="G32" s="122"/>
      <c r="H32" s="122"/>
    </row>
    <row r="33" spans="1:10" ht="75" customHeight="1" thickBot="1" x14ac:dyDescent="0.25">
      <c r="A33" s="52"/>
      <c r="B33" s="52">
        <f>AVERAGE(B26:B32)</f>
        <v>50</v>
      </c>
      <c r="C33" s="52"/>
      <c r="D33" s="52"/>
      <c r="E33" s="52"/>
      <c r="F33" s="52"/>
      <c r="G33" s="52"/>
      <c r="H33" s="52"/>
      <c r="I33" s="35"/>
      <c r="J33" s="35"/>
    </row>
    <row r="34" spans="1:10" ht="25.5" x14ac:dyDescent="0.2">
      <c r="A34" s="25" t="s">
        <v>8</v>
      </c>
      <c r="D34" s="115" t="s">
        <v>9</v>
      </c>
      <c r="E34" s="115"/>
      <c r="F34" s="115"/>
      <c r="G34" s="115"/>
      <c r="H34" s="115"/>
      <c r="I34" s="27" t="s">
        <v>350</v>
      </c>
    </row>
    <row r="35" spans="1:10" ht="38.25" customHeight="1" x14ac:dyDescent="0.2">
      <c r="A35" s="42" t="s">
        <v>345</v>
      </c>
      <c r="B35" s="50">
        <f>VLOOKUP(A35,(Sheet1!A1:B5),2,)</f>
        <v>50</v>
      </c>
      <c r="C35" s="122" t="s">
        <v>48</v>
      </c>
      <c r="D35" s="122"/>
      <c r="E35" s="122"/>
      <c r="F35" s="122"/>
      <c r="G35" s="122"/>
      <c r="H35" s="122"/>
      <c r="I35" s="31">
        <f>B38</f>
        <v>50</v>
      </c>
      <c r="J35" s="41" t="s">
        <v>341</v>
      </c>
    </row>
    <row r="36" spans="1:10" ht="27" customHeight="1" x14ac:dyDescent="0.2">
      <c r="A36" s="42" t="s">
        <v>345</v>
      </c>
      <c r="B36" s="50">
        <f>VLOOKUP(A36,(Sheet1!A1:B5),2,)</f>
        <v>50</v>
      </c>
      <c r="C36" s="123" t="s">
        <v>49</v>
      </c>
      <c r="D36" s="123"/>
      <c r="E36" s="123"/>
      <c r="F36" s="123"/>
      <c r="G36" s="123"/>
      <c r="H36" s="123"/>
      <c r="I36" s="124"/>
      <c r="J36" s="27" t="s">
        <v>339</v>
      </c>
    </row>
    <row r="37" spans="1:10" ht="25.5" customHeight="1" x14ac:dyDescent="0.2">
      <c r="A37" s="42" t="s">
        <v>345</v>
      </c>
      <c r="B37" s="50">
        <f>VLOOKUP(A37,(Sheet1!A1:B5),2,)</f>
        <v>50</v>
      </c>
      <c r="C37" s="121" t="s">
        <v>50</v>
      </c>
      <c r="D37" s="121"/>
      <c r="E37" s="121"/>
      <c r="F37" s="121"/>
      <c r="G37" s="121"/>
      <c r="H37" s="121"/>
      <c r="I37" s="125"/>
      <c r="J37" s="49">
        <f>J27/20*30*I35*0.01</f>
        <v>3.75</v>
      </c>
    </row>
    <row r="38" spans="1:10" x14ac:dyDescent="0.2">
      <c r="B38" s="25">
        <f>AVERAGE(B35:B37)</f>
        <v>50</v>
      </c>
    </row>
    <row r="40" spans="1:10" ht="1.5" customHeight="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spans="1:9" hidden="1" x14ac:dyDescent="0.2"/>
    <row r="50" spans="1:9" ht="33.75" customHeight="1" x14ac:dyDescent="0.2">
      <c r="A50" s="119" t="s">
        <v>377</v>
      </c>
      <c r="B50" s="119"/>
      <c r="C50" s="119"/>
      <c r="D50" s="119"/>
      <c r="E50" s="119"/>
      <c r="F50" s="119"/>
      <c r="G50" s="119"/>
      <c r="H50" s="119"/>
      <c r="I50" s="119"/>
    </row>
    <row r="51" spans="1:9" x14ac:dyDescent="0.2">
      <c r="A51" s="120" t="s">
        <v>386</v>
      </c>
      <c r="B51" s="127"/>
      <c r="C51" s="127"/>
      <c r="D51" s="127"/>
      <c r="E51" s="127"/>
      <c r="F51" s="127"/>
      <c r="G51" s="127"/>
      <c r="H51" s="127"/>
      <c r="I51" s="127"/>
    </row>
  </sheetData>
  <sheetProtection password="C734" sheet="1" objects="1" scenarios="1"/>
  <mergeCells count="34">
    <mergeCell ref="A51:I51"/>
    <mergeCell ref="B5:D5"/>
    <mergeCell ref="D17:H17"/>
    <mergeCell ref="D29:H29"/>
    <mergeCell ref="D20:H20"/>
    <mergeCell ref="D32:H32"/>
    <mergeCell ref="C37:H37"/>
    <mergeCell ref="D24:H24"/>
    <mergeCell ref="D28:H28"/>
    <mergeCell ref="D18:H18"/>
    <mergeCell ref="A50:I50"/>
    <mergeCell ref="D14:H14"/>
    <mergeCell ref="D15:H15"/>
    <mergeCell ref="D16:H16"/>
    <mergeCell ref="D12:H12"/>
    <mergeCell ref="I36:I37"/>
    <mergeCell ref="C36:H36"/>
    <mergeCell ref="A2:H2"/>
    <mergeCell ref="A6:H6"/>
    <mergeCell ref="C8:H8"/>
    <mergeCell ref="D11:H11"/>
    <mergeCell ref="D10:H10"/>
    <mergeCell ref="A4:H4"/>
    <mergeCell ref="F5:H5"/>
    <mergeCell ref="C35:H35"/>
    <mergeCell ref="D34:H34"/>
    <mergeCell ref="D30:H30"/>
    <mergeCell ref="D31:H31"/>
    <mergeCell ref="I22:I23"/>
    <mergeCell ref="I26:I27"/>
    <mergeCell ref="D26:H26"/>
    <mergeCell ref="D13:H13"/>
    <mergeCell ref="D21:H21"/>
    <mergeCell ref="D27:H27"/>
  </mergeCells>
  <phoneticPr fontId="1" type="noConversion"/>
  <dataValidations count="3">
    <dataValidation type="list" allowBlank="1" showInputMessage="1" showErrorMessage="1" sqref="J4" xr:uid="{00000000-0002-0000-1200-000000000000}">
      <formula1>ValidScores</formula1>
    </dataValidation>
    <dataValidation type="list" allowBlank="1" showInputMessage="1" showErrorMessage="1" sqref="A35:A37 A21 A26:A32" xr:uid="{00000000-0002-0000-1200-000001000000}">
      <formula1>VALIDANSWER</formula1>
    </dataValidation>
    <dataValidation type="list" allowBlank="1" showInputMessage="1" showErrorMessage="1" sqref="A10:A17" xr:uid="{00000000-0002-0000-12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E11"/>
  <sheetViews>
    <sheetView workbookViewId="0">
      <selection activeCell="D5" sqref="D5"/>
    </sheetView>
  </sheetViews>
  <sheetFormatPr defaultColWidth="9.140625" defaultRowHeight="12.75" x14ac:dyDescent="0.2"/>
  <cols>
    <col min="1" max="2" width="9.140625" style="9"/>
    <col min="3" max="3" width="16.140625" style="9" customWidth="1"/>
    <col min="4" max="4" width="13.7109375" style="9" customWidth="1"/>
    <col min="5" max="16384" width="9.140625" style="9"/>
  </cols>
  <sheetData>
    <row r="1" spans="1:5" x14ac:dyDescent="0.2">
      <c r="A1" s="9">
        <v>0</v>
      </c>
      <c r="C1" s="20" t="s">
        <v>344</v>
      </c>
      <c r="D1" s="9" t="s">
        <v>344</v>
      </c>
      <c r="E1" s="9">
        <v>100</v>
      </c>
    </row>
    <row r="2" spans="1:5" x14ac:dyDescent="0.2">
      <c r="A2" s="9">
        <v>10</v>
      </c>
      <c r="C2" s="20" t="s">
        <v>348</v>
      </c>
      <c r="D2" s="9" t="s">
        <v>345</v>
      </c>
      <c r="E2" s="9">
        <v>50</v>
      </c>
    </row>
    <row r="3" spans="1:5" x14ac:dyDescent="0.2">
      <c r="A3" s="9">
        <v>20</v>
      </c>
      <c r="C3" s="20" t="s">
        <v>345</v>
      </c>
      <c r="D3" s="9" t="s">
        <v>348</v>
      </c>
      <c r="E3" s="9">
        <v>70</v>
      </c>
    </row>
    <row r="4" spans="1:5" x14ac:dyDescent="0.2">
      <c r="A4" s="9">
        <v>30</v>
      </c>
      <c r="C4" s="20" t="s">
        <v>346</v>
      </c>
      <c r="D4" s="9" t="s">
        <v>346</v>
      </c>
      <c r="E4" s="9">
        <v>30</v>
      </c>
    </row>
    <row r="5" spans="1:5" x14ac:dyDescent="0.2">
      <c r="A5" s="9">
        <v>40</v>
      </c>
      <c r="C5" s="20" t="s">
        <v>347</v>
      </c>
      <c r="D5" s="9" t="s">
        <v>347</v>
      </c>
      <c r="E5" s="9">
        <v>0</v>
      </c>
    </row>
    <row r="6" spans="1:5" x14ac:dyDescent="0.2">
      <c r="A6" s="9">
        <v>50</v>
      </c>
      <c r="C6" s="20" t="s">
        <v>363</v>
      </c>
    </row>
    <row r="7" spans="1:5" x14ac:dyDescent="0.2">
      <c r="A7" s="9">
        <v>60</v>
      </c>
    </row>
    <row r="8" spans="1:5" x14ac:dyDescent="0.2">
      <c r="A8" s="9">
        <v>70</v>
      </c>
    </row>
    <row r="9" spans="1:5" x14ac:dyDescent="0.2">
      <c r="A9" s="9">
        <v>80</v>
      </c>
    </row>
    <row r="10" spans="1:5" x14ac:dyDescent="0.2">
      <c r="A10" s="9">
        <v>90</v>
      </c>
    </row>
    <row r="11" spans="1:5" x14ac:dyDescent="0.2">
      <c r="A11" s="9">
        <v>100</v>
      </c>
    </row>
  </sheetData>
  <sheetProtection password="C0F4" sheet="1"/>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2:J50"/>
  <sheetViews>
    <sheetView topLeftCell="A43" workbookViewId="0">
      <selection activeCell="M6" sqref="M6"/>
    </sheetView>
  </sheetViews>
  <sheetFormatPr defaultColWidth="9.140625" defaultRowHeight="12.75" x14ac:dyDescent="0.2"/>
  <cols>
    <col min="1" max="1" width="17.140625" style="25" customWidth="1"/>
    <col min="2" max="2" width="7.28515625" style="25" hidden="1" customWidth="1"/>
    <col min="3" max="3" width="4.42578125" style="25" customWidth="1"/>
    <col min="4" max="6" width="9.140625" style="25"/>
    <col min="7" max="7" width="16.42578125" style="25" customWidth="1"/>
    <col min="8" max="8" width="5.42578125" style="25" customWidth="1"/>
    <col min="9" max="9" width="12.28515625" style="37" customWidth="1"/>
    <col min="10" max="10" width="12" style="37" hidden="1" customWidth="1"/>
    <col min="11" max="16384" width="9.140625" style="25"/>
  </cols>
  <sheetData>
    <row r="2" spans="1:10" s="24" customFormat="1" x14ac:dyDescent="0.2">
      <c r="A2" s="128" t="s">
        <v>349</v>
      </c>
      <c r="B2" s="129"/>
      <c r="C2" s="129"/>
      <c r="D2" s="129"/>
      <c r="E2" s="129"/>
      <c r="F2" s="129"/>
      <c r="G2" s="129"/>
      <c r="H2" s="129"/>
      <c r="I2" s="23"/>
      <c r="J2" s="23"/>
    </row>
    <row r="3" spans="1:10" ht="15.75" customHeight="1"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SUM(J12+J27+J31+J47)</f>
        <v>28.75</v>
      </c>
      <c r="J5" s="35"/>
    </row>
    <row r="6" spans="1:10" ht="23.25" customHeight="1" x14ac:dyDescent="0.2">
      <c r="A6" s="130" t="s">
        <v>523</v>
      </c>
      <c r="B6" s="130"/>
      <c r="C6" s="130"/>
      <c r="D6" s="130"/>
      <c r="E6" s="130"/>
      <c r="F6" s="130"/>
      <c r="G6" s="130"/>
      <c r="H6" s="130"/>
      <c r="I6" s="130"/>
    </row>
    <row r="7" spans="1:10" x14ac:dyDescent="0.2">
      <c r="A7" s="38" t="s">
        <v>1</v>
      </c>
    </row>
    <row r="8" spans="1:10" s="38" customFormat="1" ht="25.5" x14ac:dyDescent="0.2">
      <c r="A8" s="39" t="s">
        <v>342</v>
      </c>
      <c r="C8" s="125" t="s">
        <v>0</v>
      </c>
      <c r="D8" s="125"/>
      <c r="E8" s="125"/>
      <c r="F8" s="125"/>
      <c r="G8" s="125"/>
      <c r="H8" s="125"/>
      <c r="I8" s="27" t="s">
        <v>350</v>
      </c>
      <c r="J8" s="27"/>
    </row>
    <row r="9" spans="1:10" ht="13.5" thickBot="1" x14ac:dyDescent="0.25">
      <c r="A9" s="39" t="s">
        <v>351</v>
      </c>
      <c r="I9" s="40">
        <f>B23</f>
        <v>50</v>
      </c>
      <c r="J9" s="41" t="s">
        <v>341</v>
      </c>
    </row>
    <row r="10" spans="1:10" ht="24.75" customHeight="1" x14ac:dyDescent="0.2">
      <c r="A10" s="42" t="s">
        <v>345</v>
      </c>
      <c r="B10" s="50">
        <f>VLOOKUP(A10,(Sheet1!A1:B6),2,)</f>
        <v>50</v>
      </c>
      <c r="C10" s="28"/>
      <c r="D10" s="127" t="s">
        <v>195</v>
      </c>
      <c r="E10" s="127"/>
      <c r="F10" s="127"/>
      <c r="G10" s="127"/>
      <c r="H10" s="127"/>
      <c r="I10" s="25"/>
    </row>
    <row r="11" spans="1:10" ht="25.5" customHeight="1" x14ac:dyDescent="0.2">
      <c r="A11" s="42" t="s">
        <v>345</v>
      </c>
      <c r="B11" s="50">
        <f>VLOOKUP(A11,(Sheet1!A1:B6),2,)</f>
        <v>50</v>
      </c>
      <c r="C11" s="48"/>
      <c r="D11" s="127" t="s">
        <v>275</v>
      </c>
      <c r="E11" s="127"/>
      <c r="F11" s="127"/>
      <c r="G11" s="127"/>
      <c r="H11" s="127"/>
      <c r="J11" s="27" t="s">
        <v>340</v>
      </c>
    </row>
    <row r="12" spans="1:10" ht="44.25" customHeight="1" x14ac:dyDescent="0.2">
      <c r="A12" s="42" t="s">
        <v>345</v>
      </c>
      <c r="B12" s="50">
        <f>VLOOKUP(A12,(Sheet1!A1:B6),2,)</f>
        <v>50</v>
      </c>
      <c r="C12" s="48"/>
      <c r="D12" s="127" t="s">
        <v>276</v>
      </c>
      <c r="E12" s="127"/>
      <c r="F12" s="127"/>
      <c r="G12" s="127"/>
      <c r="H12" s="127"/>
      <c r="J12" s="37">
        <f>I9*30*0.01</f>
        <v>15</v>
      </c>
    </row>
    <row r="13" spans="1:10" ht="26.25" customHeight="1" x14ac:dyDescent="0.2">
      <c r="A13" s="42" t="s">
        <v>345</v>
      </c>
      <c r="B13" s="50">
        <f>VLOOKUP(A13,(Sheet1!A1:B6),2,)</f>
        <v>50</v>
      </c>
      <c r="C13" s="48"/>
      <c r="D13" s="127" t="s">
        <v>196</v>
      </c>
      <c r="E13" s="127"/>
      <c r="F13" s="127"/>
      <c r="G13" s="127"/>
      <c r="H13" s="127"/>
    </row>
    <row r="14" spans="1:10" ht="50.25" customHeight="1" x14ac:dyDescent="0.2">
      <c r="A14" s="42" t="s">
        <v>345</v>
      </c>
      <c r="B14" s="50">
        <f>VLOOKUP(A14,(Sheet1!A1:B6),2,)</f>
        <v>50</v>
      </c>
      <c r="C14" s="48"/>
      <c r="D14" s="127" t="s">
        <v>277</v>
      </c>
      <c r="E14" s="127"/>
      <c r="F14" s="127"/>
      <c r="G14" s="127"/>
      <c r="H14" s="127"/>
    </row>
    <row r="15" spans="1:10" ht="15.75" customHeight="1" x14ac:dyDescent="0.2">
      <c r="A15" s="42" t="s">
        <v>345</v>
      </c>
      <c r="B15" s="50">
        <f>VLOOKUP(A15,(Sheet1!A1:B6),2,)</f>
        <v>50</v>
      </c>
      <c r="C15" s="48"/>
      <c r="D15" s="127" t="s">
        <v>26</v>
      </c>
      <c r="E15" s="127"/>
      <c r="F15" s="127"/>
      <c r="G15" s="127"/>
      <c r="H15" s="127"/>
    </row>
    <row r="16" spans="1:10" ht="29.25" customHeight="1" x14ac:dyDescent="0.2">
      <c r="A16" s="42" t="s">
        <v>345</v>
      </c>
      <c r="B16" s="50">
        <f>VLOOKUP(A16,(Sheet1!A1:B6),2,)</f>
        <v>50</v>
      </c>
      <c r="C16" s="48"/>
      <c r="D16" s="127" t="s">
        <v>197</v>
      </c>
      <c r="E16" s="127"/>
      <c r="F16" s="127"/>
      <c r="G16" s="127"/>
      <c r="H16" s="127"/>
    </row>
    <row r="17" spans="1:10" ht="28.5" customHeight="1" x14ac:dyDescent="0.2">
      <c r="A17" s="42" t="s">
        <v>345</v>
      </c>
      <c r="B17" s="50">
        <f>VLOOKUP(A17,(Sheet1!A1:B6),2,)</f>
        <v>50</v>
      </c>
      <c r="C17" s="48"/>
      <c r="D17" s="127" t="s">
        <v>198</v>
      </c>
      <c r="E17" s="127"/>
      <c r="F17" s="127"/>
      <c r="G17" s="127"/>
      <c r="H17" s="127"/>
    </row>
    <row r="18" spans="1:10" ht="28.5" customHeight="1" x14ac:dyDescent="0.2">
      <c r="A18" s="42" t="s">
        <v>345</v>
      </c>
      <c r="B18" s="50">
        <f>VLOOKUP(A18,(Sheet1!A1:B6),2,)</f>
        <v>50</v>
      </c>
      <c r="C18" s="48"/>
      <c r="D18" s="127" t="s">
        <v>199</v>
      </c>
      <c r="E18" s="127"/>
      <c r="F18" s="127"/>
      <c r="G18" s="127"/>
      <c r="H18" s="127"/>
    </row>
    <row r="19" spans="1:10" ht="30" customHeight="1" x14ac:dyDescent="0.2">
      <c r="A19" s="42" t="s">
        <v>345</v>
      </c>
      <c r="B19" s="50">
        <f>VLOOKUP(A19,(Sheet1!A1:B6),2,)</f>
        <v>50</v>
      </c>
      <c r="C19" s="48"/>
      <c r="D19" s="127" t="s">
        <v>200</v>
      </c>
      <c r="E19" s="127"/>
      <c r="F19" s="127"/>
      <c r="G19" s="127"/>
      <c r="H19" s="127"/>
    </row>
    <row r="20" spans="1:10" ht="28.5" customHeight="1" x14ac:dyDescent="0.2">
      <c r="A20" s="42" t="s">
        <v>345</v>
      </c>
      <c r="B20" s="50">
        <f>VLOOKUP(A20,(Sheet1!A1:B6),2,)</f>
        <v>50</v>
      </c>
      <c r="C20" s="48"/>
      <c r="D20" s="127" t="s">
        <v>278</v>
      </c>
      <c r="E20" s="127"/>
      <c r="F20" s="127"/>
      <c r="G20" s="127"/>
      <c r="H20" s="127"/>
    </row>
    <row r="21" spans="1:10" ht="14.25" customHeight="1" x14ac:dyDescent="0.2">
      <c r="A21" s="42" t="s">
        <v>345</v>
      </c>
      <c r="B21" s="50">
        <f>VLOOKUP(A21,(Sheet1!A1:B6),2,)</f>
        <v>50</v>
      </c>
      <c r="C21" s="48"/>
      <c r="D21" s="127" t="s">
        <v>201</v>
      </c>
      <c r="E21" s="127"/>
      <c r="F21" s="127"/>
      <c r="G21" s="127"/>
      <c r="H21" s="127"/>
    </row>
    <row r="22" spans="1:10" ht="24.75" customHeight="1" x14ac:dyDescent="0.2">
      <c r="A22" s="42" t="s">
        <v>345</v>
      </c>
      <c r="B22" s="50">
        <f>VLOOKUP(A22,(Sheet1!A1:B6),2,)</f>
        <v>50</v>
      </c>
      <c r="C22" s="48"/>
      <c r="D22" s="127" t="s">
        <v>202</v>
      </c>
      <c r="E22" s="127"/>
      <c r="F22" s="127"/>
      <c r="G22" s="127"/>
      <c r="H22" s="127"/>
    </row>
    <row r="23" spans="1:10" x14ac:dyDescent="0.2">
      <c r="B23" s="25">
        <f>AVERAGE(B10:B22)</f>
        <v>50</v>
      </c>
      <c r="D23" s="122"/>
      <c r="E23" s="122"/>
      <c r="F23" s="122"/>
      <c r="G23" s="122"/>
      <c r="H23" s="122"/>
    </row>
    <row r="24" spans="1:10" ht="25.5" x14ac:dyDescent="0.2">
      <c r="A24" s="25" t="s">
        <v>3</v>
      </c>
      <c r="D24" s="126" t="s">
        <v>5</v>
      </c>
      <c r="E24" s="126"/>
      <c r="F24" s="126"/>
      <c r="G24" s="126"/>
      <c r="H24" s="126"/>
      <c r="I24" s="27" t="s">
        <v>350</v>
      </c>
    </row>
    <row r="25" spans="1:10" s="24" customFormat="1" ht="41.25" customHeight="1" thickBot="1" x14ac:dyDescent="0.25">
      <c r="A25" s="42" t="s">
        <v>345</v>
      </c>
      <c r="B25" s="58">
        <f>VLOOKUP(A25,(Sheet1!A1:B5),2,)</f>
        <v>50</v>
      </c>
      <c r="C25" s="22"/>
      <c r="D25" s="127" t="s">
        <v>38</v>
      </c>
      <c r="E25" s="127"/>
      <c r="F25" s="127"/>
      <c r="G25" s="127"/>
      <c r="H25" s="127"/>
      <c r="I25" s="40">
        <f>B25</f>
        <v>50</v>
      </c>
      <c r="J25" s="41" t="s">
        <v>341</v>
      </c>
    </row>
    <row r="26" spans="1:10" x14ac:dyDescent="0.2">
      <c r="B26" s="24"/>
      <c r="D26" s="26"/>
      <c r="I26" s="115"/>
      <c r="J26" s="27" t="s">
        <v>339</v>
      </c>
    </row>
    <row r="27" spans="1:10" x14ac:dyDescent="0.2">
      <c r="A27" s="28"/>
      <c r="B27" s="24"/>
      <c r="C27" s="28"/>
      <c r="D27" s="29"/>
      <c r="E27" s="28"/>
      <c r="F27" s="28"/>
      <c r="G27" s="28"/>
      <c r="H27" s="28"/>
      <c r="I27" s="116"/>
      <c r="J27" s="49">
        <f>I9*20*0.01*I25*0.01</f>
        <v>5</v>
      </c>
    </row>
    <row r="28" spans="1:10" ht="25.5" x14ac:dyDescent="0.2">
      <c r="A28" s="25" t="s">
        <v>6</v>
      </c>
      <c r="B28" s="24"/>
      <c r="D28" s="126" t="s">
        <v>7</v>
      </c>
      <c r="E28" s="126"/>
      <c r="F28" s="126"/>
      <c r="G28" s="126"/>
      <c r="H28" s="126"/>
      <c r="I28" s="27" t="s">
        <v>350</v>
      </c>
    </row>
    <row r="29" spans="1:10" ht="13.5" thickBot="1" x14ac:dyDescent="0.25">
      <c r="B29" s="24"/>
      <c r="C29" s="50"/>
      <c r="I29" s="40">
        <f>B42</f>
        <v>50</v>
      </c>
      <c r="J29" s="41" t="s">
        <v>341</v>
      </c>
    </row>
    <row r="30" spans="1:10" ht="25.5" customHeight="1" x14ac:dyDescent="0.2">
      <c r="A30" s="42" t="s">
        <v>345</v>
      </c>
      <c r="B30" s="58">
        <f>VLOOKUP(A30,(Sheet1!A1:B5),2,)</f>
        <v>50</v>
      </c>
      <c r="C30" s="28"/>
      <c r="D30" s="127" t="s">
        <v>279</v>
      </c>
      <c r="E30" s="127"/>
      <c r="F30" s="127"/>
      <c r="G30" s="127"/>
      <c r="H30" s="127"/>
      <c r="I30" s="117"/>
      <c r="J30" s="27" t="s">
        <v>339</v>
      </c>
    </row>
    <row r="31" spans="1:10" ht="27.75" customHeight="1" x14ac:dyDescent="0.2">
      <c r="A31" s="42" t="s">
        <v>345</v>
      </c>
      <c r="B31" s="58">
        <f>VLOOKUP(A31,(Sheet1!A1:B5),2,)</f>
        <v>50</v>
      </c>
      <c r="C31" s="48"/>
      <c r="D31" s="127" t="s">
        <v>203</v>
      </c>
      <c r="E31" s="127"/>
      <c r="F31" s="127"/>
      <c r="G31" s="127"/>
      <c r="H31" s="127"/>
      <c r="I31" s="118"/>
      <c r="J31" s="49">
        <f>I9*20*0.01*I29*0.01</f>
        <v>5</v>
      </c>
    </row>
    <row r="32" spans="1:10" ht="27.75" customHeight="1" x14ac:dyDescent="0.2">
      <c r="A32" s="42" t="s">
        <v>345</v>
      </c>
      <c r="B32" s="58">
        <f>VLOOKUP(A32,(Sheet1!A1:B5),2,)</f>
        <v>50</v>
      </c>
      <c r="C32" s="48"/>
      <c r="D32" s="127" t="s">
        <v>280</v>
      </c>
      <c r="E32" s="127"/>
      <c r="F32" s="127"/>
      <c r="G32" s="127"/>
      <c r="H32" s="127"/>
    </row>
    <row r="33" spans="1:10" ht="14.25" customHeight="1" x14ac:dyDescent="0.2">
      <c r="A33" s="42" t="s">
        <v>345</v>
      </c>
      <c r="B33" s="58">
        <f>VLOOKUP(A33,(Sheet1!A1:B5),2,)</f>
        <v>50</v>
      </c>
      <c r="C33" s="48"/>
      <c r="D33" s="127" t="s">
        <v>27</v>
      </c>
      <c r="E33" s="127"/>
      <c r="F33" s="127"/>
      <c r="G33" s="127"/>
      <c r="H33" s="127"/>
    </row>
    <row r="34" spans="1:10" ht="27.75" customHeight="1" x14ac:dyDescent="0.2">
      <c r="A34" s="42" t="s">
        <v>345</v>
      </c>
      <c r="B34" s="58">
        <f>VLOOKUP(A34,(Sheet1!A1:B5),2,)</f>
        <v>50</v>
      </c>
      <c r="C34" s="48"/>
      <c r="D34" s="120" t="s">
        <v>491</v>
      </c>
      <c r="E34" s="127"/>
      <c r="F34" s="127"/>
      <c r="G34" s="127"/>
      <c r="H34" s="127"/>
    </row>
    <row r="35" spans="1:10" ht="14.25" customHeight="1" x14ac:dyDescent="0.2">
      <c r="A35" s="42" t="s">
        <v>345</v>
      </c>
      <c r="B35" s="58">
        <f>VLOOKUP(A35,(Sheet1!A1:B5),2,)</f>
        <v>50</v>
      </c>
      <c r="C35" s="48"/>
      <c r="D35" s="127" t="s">
        <v>204</v>
      </c>
      <c r="E35" s="127"/>
      <c r="F35" s="127"/>
      <c r="G35" s="127"/>
      <c r="H35" s="127"/>
    </row>
    <row r="36" spans="1:10" ht="14.25" customHeight="1" x14ac:dyDescent="0.2">
      <c r="A36" s="42" t="s">
        <v>345</v>
      </c>
      <c r="B36" s="58">
        <f>VLOOKUP(A36,(Sheet1!A1:B5),2,)</f>
        <v>50</v>
      </c>
      <c r="C36" s="48"/>
      <c r="D36" s="127" t="s">
        <v>205</v>
      </c>
      <c r="E36" s="127"/>
      <c r="F36" s="127"/>
      <c r="G36" s="127"/>
      <c r="H36" s="127"/>
    </row>
    <row r="37" spans="1:10" ht="14.25" customHeight="1" x14ac:dyDescent="0.2">
      <c r="A37" s="42" t="s">
        <v>345</v>
      </c>
      <c r="B37" s="58">
        <f>VLOOKUP(A37,(Sheet1!A1:B5),2,)</f>
        <v>50</v>
      </c>
      <c r="C37" s="48"/>
      <c r="D37" s="127" t="s">
        <v>206</v>
      </c>
      <c r="E37" s="127"/>
      <c r="F37" s="127"/>
      <c r="G37" s="127"/>
      <c r="H37" s="127"/>
    </row>
    <row r="38" spans="1:10" ht="29.25" customHeight="1" x14ac:dyDescent="0.2">
      <c r="A38" s="42" t="s">
        <v>345</v>
      </c>
      <c r="B38" s="58">
        <f>VLOOKUP(A38,(Sheet1!A1:B5),2,)</f>
        <v>50</v>
      </c>
      <c r="C38" s="48"/>
      <c r="D38" s="127" t="s">
        <v>207</v>
      </c>
      <c r="E38" s="127"/>
      <c r="F38" s="127"/>
      <c r="G38" s="127"/>
      <c r="H38" s="127"/>
    </row>
    <row r="39" spans="1:10" ht="14.25" customHeight="1" x14ac:dyDescent="0.2">
      <c r="A39" s="42" t="s">
        <v>345</v>
      </c>
      <c r="B39" s="58">
        <f>VLOOKUP(A39,(Sheet1!A1:B5),2,)</f>
        <v>50</v>
      </c>
      <c r="C39" s="48"/>
      <c r="D39" s="127" t="s">
        <v>18</v>
      </c>
      <c r="E39" s="127"/>
      <c r="F39" s="127"/>
      <c r="G39" s="127"/>
      <c r="H39" s="127"/>
    </row>
    <row r="40" spans="1:10" ht="14.25" customHeight="1" x14ac:dyDescent="0.2">
      <c r="A40" s="42" t="s">
        <v>345</v>
      </c>
      <c r="B40" s="58">
        <f>VLOOKUP(A40,(Sheet1!A1:B5),2,)</f>
        <v>50</v>
      </c>
      <c r="C40" s="48"/>
      <c r="D40" s="127" t="s">
        <v>208</v>
      </c>
      <c r="E40" s="127"/>
      <c r="F40" s="127"/>
      <c r="G40" s="127"/>
      <c r="H40" s="127"/>
    </row>
    <row r="41" spans="1:10" ht="27" customHeight="1" x14ac:dyDescent="0.2">
      <c r="A41" s="42" t="s">
        <v>345</v>
      </c>
      <c r="B41" s="58">
        <f>VLOOKUP(A41,(Sheet1!A1:B5),2,)</f>
        <v>50</v>
      </c>
      <c r="C41" s="48"/>
      <c r="D41" s="127" t="s">
        <v>116</v>
      </c>
      <c r="E41" s="127"/>
      <c r="F41" s="127"/>
      <c r="G41" s="127"/>
      <c r="H41" s="127"/>
    </row>
    <row r="42" spans="1:10" ht="10.5" customHeight="1" x14ac:dyDescent="0.2">
      <c r="B42" s="25">
        <f>AVERAGE(B30:B41)</f>
        <v>50</v>
      </c>
      <c r="C42" s="50"/>
      <c r="D42" s="45"/>
      <c r="E42" s="45"/>
      <c r="F42" s="45"/>
      <c r="G42" s="45"/>
      <c r="H42" s="45"/>
    </row>
    <row r="43" spans="1:10" ht="13.5" thickBot="1" x14ac:dyDescent="0.25">
      <c r="A43" s="52"/>
      <c r="B43" s="52"/>
      <c r="C43" s="52"/>
      <c r="D43" s="52"/>
      <c r="E43" s="52"/>
      <c r="F43" s="52"/>
      <c r="G43" s="52"/>
      <c r="H43" s="52"/>
      <c r="I43" s="35"/>
      <c r="J43" s="35"/>
    </row>
    <row r="44" spans="1:10" ht="25.5" x14ac:dyDescent="0.2">
      <c r="A44" s="25" t="s">
        <v>8</v>
      </c>
      <c r="D44" s="115" t="s">
        <v>9</v>
      </c>
      <c r="E44" s="115"/>
      <c r="F44" s="115"/>
      <c r="G44" s="115"/>
      <c r="H44" s="115"/>
      <c r="I44" s="27" t="s">
        <v>350</v>
      </c>
    </row>
    <row r="45" spans="1:10" ht="38.25" customHeight="1" thickBot="1" x14ac:dyDescent="0.25">
      <c r="A45" s="42" t="s">
        <v>345</v>
      </c>
      <c r="B45" s="58">
        <f>VLOOKUP(A45,(Sheet1!A1:B5),2,)</f>
        <v>50</v>
      </c>
      <c r="C45" s="122" t="s">
        <v>48</v>
      </c>
      <c r="D45" s="122"/>
      <c r="E45" s="122"/>
      <c r="F45" s="122"/>
      <c r="G45" s="122"/>
      <c r="H45" s="122"/>
      <c r="I45" s="40">
        <f>B48</f>
        <v>50</v>
      </c>
      <c r="J45" s="41" t="s">
        <v>341</v>
      </c>
    </row>
    <row r="46" spans="1:10" ht="27" customHeight="1" x14ac:dyDescent="0.2">
      <c r="A46" s="42" t="s">
        <v>345</v>
      </c>
      <c r="B46" s="58">
        <f>VLOOKUP(A46,(Sheet1!A1:B5),2,)</f>
        <v>50</v>
      </c>
      <c r="C46" s="123" t="s">
        <v>49</v>
      </c>
      <c r="D46" s="123"/>
      <c r="E46" s="123"/>
      <c r="F46" s="123"/>
      <c r="G46" s="123"/>
      <c r="H46" s="123"/>
      <c r="I46" s="115"/>
      <c r="J46" s="27" t="s">
        <v>339</v>
      </c>
    </row>
    <row r="47" spans="1:10" ht="25.5" customHeight="1" x14ac:dyDescent="0.2">
      <c r="A47" s="42" t="s">
        <v>345</v>
      </c>
      <c r="B47" s="58">
        <f>VLOOKUP(A47,(Sheet1!A1:B5),2,)</f>
        <v>50</v>
      </c>
      <c r="C47" s="121" t="s">
        <v>50</v>
      </c>
      <c r="D47" s="121"/>
      <c r="E47" s="121"/>
      <c r="F47" s="121"/>
      <c r="G47" s="121"/>
      <c r="H47" s="121"/>
      <c r="I47" s="125"/>
      <c r="J47" s="49">
        <f>J31/20*30*I45*0.01</f>
        <v>3.75</v>
      </c>
    </row>
    <row r="48" spans="1:10" x14ac:dyDescent="0.2">
      <c r="B48" s="25">
        <f>AVERAGE(B45:B47)</f>
        <v>50</v>
      </c>
    </row>
    <row r="49" spans="1:9" ht="36" customHeight="1" x14ac:dyDescent="0.2">
      <c r="A49" s="119" t="s">
        <v>377</v>
      </c>
      <c r="B49" s="119"/>
      <c r="C49" s="119"/>
      <c r="D49" s="119"/>
      <c r="E49" s="119"/>
      <c r="F49" s="119"/>
      <c r="G49" s="119"/>
      <c r="H49" s="119"/>
      <c r="I49" s="119"/>
    </row>
    <row r="50" spans="1:9" x14ac:dyDescent="0.2">
      <c r="A50" s="120" t="s">
        <v>509</v>
      </c>
      <c r="B50" s="127"/>
      <c r="C50" s="127"/>
      <c r="D50" s="127"/>
      <c r="E50" s="127"/>
      <c r="F50" s="127"/>
      <c r="G50" s="127"/>
      <c r="H50" s="127"/>
      <c r="I50" s="127"/>
    </row>
  </sheetData>
  <sheetProtection password="C734" sheet="1" objects="1" scenarios="1"/>
  <dataConsolidate/>
  <mergeCells count="44">
    <mergeCell ref="D13:H13"/>
    <mergeCell ref="D16:H16"/>
    <mergeCell ref="A50:I50"/>
    <mergeCell ref="A2:H2"/>
    <mergeCell ref="C8:H8"/>
    <mergeCell ref="D11:H11"/>
    <mergeCell ref="D10:H10"/>
    <mergeCell ref="F5:H5"/>
    <mergeCell ref="D12:H12"/>
    <mergeCell ref="B5:D5"/>
    <mergeCell ref="A6:I6"/>
    <mergeCell ref="A4:H4"/>
    <mergeCell ref="D14:H14"/>
    <mergeCell ref="D15:H15"/>
    <mergeCell ref="D17:H17"/>
    <mergeCell ref="D18:H18"/>
    <mergeCell ref="D19:H19"/>
    <mergeCell ref="D32:H32"/>
    <mergeCell ref="D41:H41"/>
    <mergeCell ref="C45:H45"/>
    <mergeCell ref="D38:H38"/>
    <mergeCell ref="D22:H22"/>
    <mergeCell ref="D28:H28"/>
    <mergeCell ref="D31:H31"/>
    <mergeCell ref="D25:H25"/>
    <mergeCell ref="D39:H39"/>
    <mergeCell ref="D23:H23"/>
    <mergeCell ref="D24:H24"/>
    <mergeCell ref="A49:I49"/>
    <mergeCell ref="D20:H20"/>
    <mergeCell ref="D21:H21"/>
    <mergeCell ref="D33:H33"/>
    <mergeCell ref="D34:H34"/>
    <mergeCell ref="D36:H36"/>
    <mergeCell ref="D30:H30"/>
    <mergeCell ref="D35:H35"/>
    <mergeCell ref="I46:I47"/>
    <mergeCell ref="D40:H40"/>
    <mergeCell ref="D44:H44"/>
    <mergeCell ref="D37:H37"/>
    <mergeCell ref="I26:I27"/>
    <mergeCell ref="I30:I31"/>
    <mergeCell ref="C47:H47"/>
    <mergeCell ref="C46:H46"/>
  </mergeCells>
  <phoneticPr fontId="1" type="noConversion"/>
  <dataValidations count="3">
    <dataValidation type="list" allowBlank="1" showInputMessage="1" showErrorMessage="1" errorTitle="Only Increments of 10" sqref="J4" xr:uid="{00000000-0002-0000-1300-000000000000}">
      <formula1>ValidScores</formula1>
    </dataValidation>
    <dataValidation type="list" allowBlank="1" showInputMessage="1" showErrorMessage="1" sqref="A45:A47 A25 A30:A41" xr:uid="{00000000-0002-0000-1300-000001000000}">
      <formula1>VALIDANSWER</formula1>
    </dataValidation>
    <dataValidation type="list" allowBlank="1" showInputMessage="1" showErrorMessage="1" sqref="A10:A22" xr:uid="{00000000-0002-0000-13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2:P58"/>
  <sheetViews>
    <sheetView topLeftCell="A49" workbookViewId="0">
      <selection activeCell="I54" sqref="I54:I55"/>
    </sheetView>
  </sheetViews>
  <sheetFormatPr defaultColWidth="9.140625" defaultRowHeight="12.75" x14ac:dyDescent="0.2"/>
  <cols>
    <col min="1" max="1" width="17.42578125" style="25" customWidth="1"/>
    <col min="2" max="2" width="8.42578125" style="25" hidden="1" customWidth="1"/>
    <col min="3" max="3" width="8.42578125" style="25" customWidth="1"/>
    <col min="4" max="6" width="9.140625" style="25"/>
    <col min="7" max="7" width="16.42578125" style="25" customWidth="1"/>
    <col min="8" max="8" width="5.42578125" style="25" customWidth="1"/>
    <col min="9" max="9" width="12.140625" style="37" customWidth="1"/>
    <col min="10" max="10" width="0.28515625" style="37" customWidth="1"/>
    <col min="11" max="16384" width="9.140625" style="25"/>
  </cols>
  <sheetData>
    <row r="2" spans="1:16" s="24" customFormat="1" x14ac:dyDescent="0.2">
      <c r="A2" s="129" t="s">
        <v>349</v>
      </c>
      <c r="B2" s="129"/>
      <c r="C2" s="129"/>
      <c r="D2" s="129"/>
      <c r="E2" s="129"/>
      <c r="F2" s="129"/>
      <c r="G2" s="129"/>
      <c r="H2" s="129"/>
      <c r="I2" s="23"/>
      <c r="J2" s="23"/>
    </row>
    <row r="3" spans="1:16" ht="31.5" customHeight="1" x14ac:dyDescent="0.2">
      <c r="I3" s="27"/>
      <c r="J3" s="27" t="s">
        <v>365</v>
      </c>
      <c r="K3" s="124"/>
      <c r="L3" s="124"/>
      <c r="M3" s="124"/>
      <c r="N3" s="124"/>
      <c r="O3" s="124"/>
      <c r="P3" s="124"/>
    </row>
    <row r="4" spans="1:16" x14ac:dyDescent="0.2">
      <c r="A4" s="132" t="s">
        <v>376</v>
      </c>
      <c r="B4" s="132"/>
      <c r="C4" s="132"/>
      <c r="D4" s="132"/>
      <c r="E4" s="132"/>
      <c r="F4" s="132"/>
      <c r="G4" s="132"/>
      <c r="H4" s="132"/>
      <c r="I4" s="30"/>
      <c r="J4" s="31">
        <v>0</v>
      </c>
      <c r="K4" s="50"/>
      <c r="L4" s="50"/>
      <c r="M4" s="50"/>
      <c r="N4" s="50"/>
      <c r="O4" s="50"/>
      <c r="P4" s="50"/>
    </row>
    <row r="5" spans="1:16" ht="13.5" thickBot="1" x14ac:dyDescent="0.25">
      <c r="A5" s="32" t="s">
        <v>2</v>
      </c>
      <c r="B5" s="136"/>
      <c r="C5" s="136"/>
      <c r="D5" s="136"/>
      <c r="E5" s="32"/>
      <c r="F5" s="131" t="s">
        <v>10</v>
      </c>
      <c r="G5" s="131"/>
      <c r="H5" s="131"/>
      <c r="I5" s="34">
        <f>SUM(J13+J34+J38+J55)</f>
        <v>28.75</v>
      </c>
      <c r="J5" s="35"/>
    </row>
    <row r="6" spans="1:16" ht="22.5" customHeight="1" x14ac:dyDescent="0.2">
      <c r="A6" s="130" t="s">
        <v>524</v>
      </c>
      <c r="B6" s="130"/>
      <c r="C6" s="130"/>
      <c r="D6" s="130"/>
      <c r="E6" s="130"/>
      <c r="F6" s="130"/>
      <c r="G6" s="130"/>
      <c r="H6" s="59"/>
    </row>
    <row r="7" spans="1:16" ht="24.75" customHeight="1" x14ac:dyDescent="0.2">
      <c r="A7" s="38" t="s">
        <v>1</v>
      </c>
      <c r="I7" s="27" t="s">
        <v>350</v>
      </c>
    </row>
    <row r="8" spans="1:16" s="38" customFormat="1" x14ac:dyDescent="0.2">
      <c r="A8" s="39" t="s">
        <v>342</v>
      </c>
      <c r="C8" s="125"/>
      <c r="D8" s="125"/>
      <c r="E8" s="125"/>
      <c r="F8" s="125"/>
      <c r="G8" s="125"/>
      <c r="H8" s="125"/>
      <c r="J8" s="27"/>
    </row>
    <row r="9" spans="1:16" ht="20.25" customHeight="1" thickBot="1" x14ac:dyDescent="0.25">
      <c r="A9" s="39" t="s">
        <v>343</v>
      </c>
      <c r="C9" s="125" t="s">
        <v>0</v>
      </c>
      <c r="D9" s="125"/>
      <c r="E9" s="125"/>
      <c r="F9" s="125"/>
      <c r="G9" s="125"/>
      <c r="H9" s="125"/>
      <c r="I9" s="40">
        <f>B30</f>
        <v>50</v>
      </c>
      <c r="J9" s="41" t="s">
        <v>341</v>
      </c>
    </row>
    <row r="10" spans="1:16" ht="41.25" customHeight="1" x14ac:dyDescent="0.2">
      <c r="A10" s="42" t="s">
        <v>345</v>
      </c>
      <c r="B10" s="50">
        <f>VLOOKUP(A10,(Sheet1!A1:B6),2,)</f>
        <v>50</v>
      </c>
      <c r="C10" s="28"/>
      <c r="D10" s="127" t="s">
        <v>228</v>
      </c>
      <c r="E10" s="127"/>
      <c r="F10" s="127"/>
      <c r="G10" s="127"/>
      <c r="H10" s="127"/>
      <c r="I10" s="25"/>
    </row>
    <row r="11" spans="1:16" ht="25.5" customHeight="1" x14ac:dyDescent="0.2">
      <c r="A11" s="42" t="s">
        <v>345</v>
      </c>
      <c r="B11" s="50">
        <f>VLOOKUP(A11,(Sheet1!A1:B6),2,)</f>
        <v>50</v>
      </c>
      <c r="C11" s="48"/>
      <c r="D11" s="127" t="s">
        <v>266</v>
      </c>
      <c r="E11" s="127"/>
      <c r="F11" s="127"/>
      <c r="G11" s="127"/>
      <c r="H11" s="127"/>
    </row>
    <row r="12" spans="1:16" ht="25.5" customHeight="1" x14ac:dyDescent="0.2">
      <c r="A12" s="42" t="s">
        <v>345</v>
      </c>
      <c r="B12" s="50">
        <f>VLOOKUP(A12,(Sheet1!A1:B6),2,)</f>
        <v>50</v>
      </c>
      <c r="C12" s="48"/>
      <c r="D12" s="127" t="s">
        <v>241</v>
      </c>
      <c r="E12" s="127"/>
      <c r="F12" s="127"/>
      <c r="G12" s="127"/>
      <c r="H12" s="127"/>
      <c r="J12" s="27" t="s">
        <v>340</v>
      </c>
    </row>
    <row r="13" spans="1:16" ht="27.75" customHeight="1" x14ac:dyDescent="0.2">
      <c r="A13" s="42" t="s">
        <v>345</v>
      </c>
      <c r="B13" s="50">
        <f>VLOOKUP(A13,(Sheet1!A1:B6),2,)</f>
        <v>50</v>
      </c>
      <c r="C13" s="48"/>
      <c r="D13" s="127" t="s">
        <v>229</v>
      </c>
      <c r="E13" s="127"/>
      <c r="F13" s="127"/>
      <c r="G13" s="127"/>
      <c r="H13" s="127"/>
      <c r="J13" s="37">
        <f>I9*30*0.01</f>
        <v>15</v>
      </c>
    </row>
    <row r="14" spans="1:16" ht="29.25" customHeight="1" x14ac:dyDescent="0.2">
      <c r="A14" s="42" t="s">
        <v>345</v>
      </c>
      <c r="B14" s="50">
        <f>VLOOKUP(A14,(Sheet1!A1:B6),2,)</f>
        <v>50</v>
      </c>
      <c r="C14" s="48"/>
      <c r="D14" s="127" t="s">
        <v>25</v>
      </c>
      <c r="E14" s="127"/>
      <c r="F14" s="127"/>
      <c r="G14" s="127"/>
      <c r="H14" s="127"/>
    </row>
    <row r="15" spans="1:16" ht="32.25" customHeight="1" x14ac:dyDescent="0.2">
      <c r="A15" s="42" t="s">
        <v>345</v>
      </c>
      <c r="B15" s="50">
        <f>VLOOKUP(A15,(Sheet1!A1:B6),2,)</f>
        <v>50</v>
      </c>
      <c r="C15" s="48"/>
      <c r="D15" s="127" t="s">
        <v>230</v>
      </c>
      <c r="E15" s="127"/>
      <c r="F15" s="127"/>
      <c r="G15" s="127"/>
      <c r="H15" s="127"/>
    </row>
    <row r="16" spans="1:16" ht="31.5" customHeight="1" x14ac:dyDescent="0.2">
      <c r="A16" s="42" t="s">
        <v>345</v>
      </c>
      <c r="B16" s="50">
        <f>VLOOKUP(A16,(Sheet1!A1:B6),2,)</f>
        <v>50</v>
      </c>
      <c r="C16" s="48"/>
      <c r="D16" s="127" t="s">
        <v>231</v>
      </c>
      <c r="E16" s="127"/>
      <c r="F16" s="127"/>
      <c r="G16" s="127"/>
      <c r="H16" s="127"/>
    </row>
    <row r="17" spans="1:10" ht="26.25" customHeight="1" x14ac:dyDescent="0.2">
      <c r="A17" s="42" t="s">
        <v>345</v>
      </c>
      <c r="B17" s="50">
        <f>VLOOKUP(A17,(Sheet1!A1:B15),2,)</f>
        <v>50</v>
      </c>
      <c r="C17" s="48"/>
      <c r="D17" s="127" t="s">
        <v>232</v>
      </c>
      <c r="E17" s="127"/>
      <c r="F17" s="127"/>
      <c r="G17" s="127"/>
      <c r="H17" s="127"/>
    </row>
    <row r="18" spans="1:10" ht="26.25" customHeight="1" x14ac:dyDescent="0.2">
      <c r="A18" s="42" t="s">
        <v>345</v>
      </c>
      <c r="B18" s="50">
        <f>VLOOKUP(A18,(Sheet1!A1:B6),2,)</f>
        <v>50</v>
      </c>
      <c r="C18" s="48"/>
      <c r="D18" s="127" t="s">
        <v>267</v>
      </c>
      <c r="E18" s="127"/>
      <c r="F18" s="127"/>
      <c r="G18" s="127"/>
      <c r="H18" s="127"/>
    </row>
    <row r="19" spans="1:10" ht="26.25" customHeight="1" x14ac:dyDescent="0.2">
      <c r="A19" s="42" t="s">
        <v>345</v>
      </c>
      <c r="B19" s="50">
        <f>VLOOKUP(A19,(Sheet1!A1:B6),2,)</f>
        <v>50</v>
      </c>
      <c r="C19" s="48"/>
      <c r="D19" s="127" t="s">
        <v>233</v>
      </c>
      <c r="E19" s="127"/>
      <c r="F19" s="127"/>
      <c r="G19" s="127"/>
      <c r="H19" s="127"/>
    </row>
    <row r="20" spans="1:10" ht="26.25" customHeight="1" x14ac:dyDescent="0.2">
      <c r="A20" s="42" t="s">
        <v>345</v>
      </c>
      <c r="B20" s="50">
        <f>VLOOKUP(A20,(Sheet1!A1:B6),2,)</f>
        <v>50</v>
      </c>
      <c r="C20" s="48"/>
      <c r="D20" s="127" t="s">
        <v>268</v>
      </c>
      <c r="E20" s="127"/>
      <c r="F20" s="127"/>
      <c r="G20" s="127"/>
      <c r="H20" s="127"/>
    </row>
    <row r="21" spans="1:10" ht="26.25" customHeight="1" x14ac:dyDescent="0.2">
      <c r="A21" s="42" t="s">
        <v>345</v>
      </c>
      <c r="B21" s="50">
        <f>VLOOKUP(A21,(Sheet1!A1:B6),2,)</f>
        <v>50</v>
      </c>
      <c r="C21" s="48"/>
      <c r="D21" s="127" t="s">
        <v>242</v>
      </c>
      <c r="E21" s="127"/>
      <c r="F21" s="127"/>
      <c r="G21" s="127"/>
      <c r="H21" s="127"/>
    </row>
    <row r="22" spans="1:10" ht="26.25" customHeight="1" x14ac:dyDescent="0.2">
      <c r="A22" s="42" t="s">
        <v>345</v>
      </c>
      <c r="B22" s="50">
        <f>VLOOKUP(A22,(Sheet1!A1:B6),2,)</f>
        <v>50</v>
      </c>
      <c r="C22" s="48"/>
      <c r="D22" s="127" t="s">
        <v>243</v>
      </c>
      <c r="E22" s="127"/>
      <c r="F22" s="127"/>
      <c r="G22" s="127"/>
      <c r="H22" s="127"/>
    </row>
    <row r="23" spans="1:10" ht="42" customHeight="1" x14ac:dyDescent="0.2">
      <c r="A23" s="42" t="s">
        <v>345</v>
      </c>
      <c r="B23" s="50">
        <f>VLOOKUP(A23,(Sheet1!A1:B6),2,)</f>
        <v>50</v>
      </c>
      <c r="C23" s="48"/>
      <c r="D23" s="127" t="s">
        <v>234</v>
      </c>
      <c r="E23" s="127"/>
      <c r="F23" s="127"/>
      <c r="G23" s="127"/>
      <c r="H23" s="127"/>
    </row>
    <row r="24" spans="1:10" ht="26.25" customHeight="1" x14ac:dyDescent="0.2">
      <c r="A24" s="42" t="s">
        <v>345</v>
      </c>
      <c r="B24" s="50">
        <f>VLOOKUP(A24,(Sheet1!A1:B6),2,)</f>
        <v>50</v>
      </c>
      <c r="C24" s="48"/>
      <c r="D24" s="127" t="s">
        <v>235</v>
      </c>
      <c r="E24" s="127"/>
      <c r="F24" s="127"/>
      <c r="G24" s="127"/>
      <c r="H24" s="127"/>
    </row>
    <row r="25" spans="1:10" ht="26.25" customHeight="1" x14ac:dyDescent="0.2">
      <c r="A25" s="42" t="s">
        <v>345</v>
      </c>
      <c r="B25" s="50">
        <f>VLOOKUP(A25,(Sheet1!A1:B6),2,)</f>
        <v>50</v>
      </c>
      <c r="C25" s="48"/>
      <c r="D25" s="127" t="s">
        <v>236</v>
      </c>
      <c r="E25" s="127"/>
      <c r="F25" s="127"/>
      <c r="G25" s="127"/>
      <c r="H25" s="127"/>
    </row>
    <row r="26" spans="1:10" ht="26.25" customHeight="1" x14ac:dyDescent="0.2">
      <c r="A26" s="42" t="s">
        <v>345</v>
      </c>
      <c r="B26" s="50">
        <f>VLOOKUP(A26,(Sheet1!A1:B6),2,)</f>
        <v>50</v>
      </c>
      <c r="C26" s="48"/>
      <c r="D26" s="127" t="s">
        <v>237</v>
      </c>
      <c r="E26" s="127"/>
      <c r="F26" s="127"/>
      <c r="G26" s="127"/>
      <c r="H26" s="127"/>
    </row>
    <row r="27" spans="1:10" ht="39.75" customHeight="1" x14ac:dyDescent="0.2">
      <c r="A27" s="42" t="s">
        <v>345</v>
      </c>
      <c r="B27" s="50">
        <f>VLOOKUP(A27,(Sheet1!A1:B6),2,)</f>
        <v>50</v>
      </c>
      <c r="C27" s="48"/>
      <c r="D27" s="127" t="s">
        <v>238</v>
      </c>
      <c r="E27" s="127"/>
      <c r="F27" s="127"/>
      <c r="G27" s="127"/>
      <c r="H27" s="127"/>
    </row>
    <row r="28" spans="1:10" ht="26.25" customHeight="1" x14ac:dyDescent="0.2">
      <c r="A28" s="42" t="s">
        <v>345</v>
      </c>
      <c r="B28" s="50">
        <f>VLOOKUP(A28,(Sheet1!A1:B6),2,)</f>
        <v>50</v>
      </c>
      <c r="C28" s="48"/>
      <c r="D28" s="127" t="s">
        <v>239</v>
      </c>
      <c r="E28" s="127"/>
      <c r="F28" s="127"/>
      <c r="G28" s="127"/>
      <c r="H28" s="127"/>
    </row>
    <row r="29" spans="1:10" ht="26.25" customHeight="1" x14ac:dyDescent="0.2">
      <c r="A29" s="42" t="s">
        <v>345</v>
      </c>
      <c r="B29" s="50">
        <f>VLOOKUP(A29,(Sheet1!A1:B6),2,)</f>
        <v>50</v>
      </c>
      <c r="C29" s="48"/>
      <c r="D29" s="127" t="s">
        <v>240</v>
      </c>
      <c r="E29" s="127"/>
      <c r="F29" s="127"/>
      <c r="G29" s="127"/>
      <c r="H29" s="127"/>
    </row>
    <row r="30" spans="1:10" x14ac:dyDescent="0.2">
      <c r="A30" s="28"/>
      <c r="B30" s="28">
        <f>AVERAGE(B10:B29)</f>
        <v>50</v>
      </c>
      <c r="C30" s="28"/>
      <c r="D30" s="28"/>
      <c r="E30" s="28"/>
      <c r="F30" s="28"/>
      <c r="G30" s="28"/>
      <c r="H30" s="28"/>
      <c r="I30" s="23"/>
      <c r="J30" s="23"/>
    </row>
    <row r="31" spans="1:10" ht="25.5" x14ac:dyDescent="0.2">
      <c r="A31" s="25" t="s">
        <v>3</v>
      </c>
      <c r="D31" s="126" t="s">
        <v>5</v>
      </c>
      <c r="E31" s="126"/>
      <c r="F31" s="126"/>
      <c r="G31" s="126"/>
      <c r="H31" s="126"/>
      <c r="I31" s="27" t="s">
        <v>350</v>
      </c>
    </row>
    <row r="32" spans="1:10" s="24" customFormat="1" ht="41.25" customHeight="1" thickBot="1" x14ac:dyDescent="0.25">
      <c r="A32" s="42" t="s">
        <v>345</v>
      </c>
      <c r="B32" s="50">
        <f>VLOOKUP(A32,(Sheet1!A1:B5),2,)</f>
        <v>50</v>
      </c>
      <c r="C32" s="22"/>
      <c r="D32" s="127" t="s">
        <v>38</v>
      </c>
      <c r="E32" s="127"/>
      <c r="F32" s="127"/>
      <c r="G32" s="127"/>
      <c r="H32" s="127"/>
      <c r="I32" s="40">
        <f>B32</f>
        <v>50</v>
      </c>
      <c r="J32" s="41" t="s">
        <v>341</v>
      </c>
    </row>
    <row r="33" spans="1:10" ht="21" customHeight="1" x14ac:dyDescent="0.2">
      <c r="D33" s="26"/>
      <c r="I33" s="115"/>
      <c r="J33" s="27" t="s">
        <v>339</v>
      </c>
    </row>
    <row r="34" spans="1:10" x14ac:dyDescent="0.2">
      <c r="A34" s="28"/>
      <c r="B34" s="28"/>
      <c r="C34" s="28"/>
      <c r="D34" s="29"/>
      <c r="E34" s="28"/>
      <c r="F34" s="28"/>
      <c r="G34" s="28"/>
      <c r="H34" s="28"/>
      <c r="I34" s="116"/>
      <c r="J34" s="49">
        <f>I9*20*0.01*I32*0.01</f>
        <v>5</v>
      </c>
    </row>
    <row r="35" spans="1:10" ht="25.5" x14ac:dyDescent="0.2">
      <c r="A35" s="25" t="s">
        <v>6</v>
      </c>
      <c r="D35" s="126" t="s">
        <v>7</v>
      </c>
      <c r="E35" s="126"/>
      <c r="F35" s="126"/>
      <c r="G35" s="126"/>
      <c r="H35" s="126"/>
      <c r="I35" s="27" t="s">
        <v>350</v>
      </c>
    </row>
    <row r="36" spans="1:10" ht="27" customHeight="1" thickBot="1" x14ac:dyDescent="0.25">
      <c r="C36" s="50"/>
      <c r="I36" s="40">
        <f>B51</f>
        <v>50</v>
      </c>
      <c r="J36" s="41" t="s">
        <v>341</v>
      </c>
    </row>
    <row r="37" spans="1:10" ht="51" customHeight="1" x14ac:dyDescent="0.2">
      <c r="A37" s="42" t="s">
        <v>345</v>
      </c>
      <c r="B37" s="50">
        <f>VLOOKUP(A37,(Sheet1!A1:B5),2,)</f>
        <v>50</v>
      </c>
      <c r="C37" s="28"/>
      <c r="D37" s="127" t="s">
        <v>244</v>
      </c>
      <c r="E37" s="127"/>
      <c r="F37" s="127"/>
      <c r="G37" s="127"/>
      <c r="H37" s="127"/>
      <c r="I37" s="117"/>
      <c r="J37" s="27" t="s">
        <v>339</v>
      </c>
    </row>
    <row r="38" spans="1:10" ht="25.5" customHeight="1" x14ac:dyDescent="0.2">
      <c r="A38" s="42" t="s">
        <v>345</v>
      </c>
      <c r="B38" s="50">
        <f>VLOOKUP(A38,(Sheet1!A1:B5),2,)</f>
        <v>50</v>
      </c>
      <c r="C38" s="48"/>
      <c r="D38" s="127" t="s">
        <v>245</v>
      </c>
      <c r="E38" s="127"/>
      <c r="F38" s="127"/>
      <c r="G38" s="127"/>
      <c r="H38" s="127"/>
      <c r="I38" s="118"/>
      <c r="J38" s="49">
        <f>I9*20*0.01*I36*0.01</f>
        <v>5</v>
      </c>
    </row>
    <row r="39" spans="1:10" ht="63.75" customHeight="1" x14ac:dyDescent="0.2">
      <c r="A39" s="42" t="s">
        <v>345</v>
      </c>
      <c r="B39" s="50">
        <f>VLOOKUP(A39,(Sheet1!A1:B5),2,)</f>
        <v>50</v>
      </c>
      <c r="C39" s="48"/>
      <c r="D39" s="127" t="s">
        <v>269</v>
      </c>
      <c r="E39" s="127"/>
      <c r="F39" s="127"/>
      <c r="G39" s="127"/>
      <c r="H39" s="127"/>
    </row>
    <row r="40" spans="1:10" ht="28.5" customHeight="1" x14ac:dyDescent="0.2">
      <c r="A40" s="42" t="s">
        <v>345</v>
      </c>
      <c r="B40" s="50">
        <f>VLOOKUP(A40,(Sheet1!A1:B5),2,)</f>
        <v>50</v>
      </c>
      <c r="C40" s="48"/>
      <c r="D40" s="127" t="s">
        <v>246</v>
      </c>
      <c r="E40" s="127"/>
      <c r="F40" s="127"/>
      <c r="G40" s="127"/>
      <c r="H40" s="127"/>
    </row>
    <row r="41" spans="1:10" ht="28.5" customHeight="1" x14ac:dyDescent="0.2">
      <c r="A41" s="42" t="s">
        <v>345</v>
      </c>
      <c r="B41" s="50">
        <f>VLOOKUP(A41,(Sheet1!A1:B5),2,)</f>
        <v>50</v>
      </c>
      <c r="C41" s="48"/>
      <c r="D41" s="127" t="s">
        <v>30</v>
      </c>
      <c r="E41" s="127"/>
      <c r="F41" s="127"/>
      <c r="G41" s="127"/>
      <c r="H41" s="127"/>
    </row>
    <row r="42" spans="1:10" ht="44.25" customHeight="1" x14ac:dyDescent="0.2">
      <c r="A42" s="42" t="s">
        <v>345</v>
      </c>
      <c r="B42" s="50">
        <f>VLOOKUP(A42,(Sheet1!A1:B5),2,)</f>
        <v>50</v>
      </c>
      <c r="C42" s="28"/>
      <c r="D42" s="127" t="s">
        <v>270</v>
      </c>
      <c r="E42" s="127"/>
      <c r="F42" s="127"/>
      <c r="G42" s="127"/>
      <c r="H42" s="127"/>
    </row>
    <row r="43" spans="1:10" ht="42.75" customHeight="1" x14ac:dyDescent="0.2">
      <c r="A43" s="42" t="s">
        <v>345</v>
      </c>
      <c r="B43" s="50">
        <f>VLOOKUP(A43,(Sheet1!A1:B5),2,)</f>
        <v>50</v>
      </c>
      <c r="C43" s="28"/>
      <c r="D43" s="127" t="s">
        <v>247</v>
      </c>
      <c r="E43" s="127"/>
      <c r="F43" s="127"/>
      <c r="G43" s="127"/>
      <c r="H43" s="127"/>
    </row>
    <row r="44" spans="1:10" ht="28.5" customHeight="1" x14ac:dyDescent="0.2">
      <c r="A44" s="42" t="s">
        <v>345</v>
      </c>
      <c r="B44" s="50">
        <f>VLOOKUP(A44,(Sheet1!A1:B5),2,)</f>
        <v>50</v>
      </c>
      <c r="C44" s="28"/>
      <c r="D44" s="133" t="s">
        <v>248</v>
      </c>
      <c r="E44" s="133"/>
      <c r="F44" s="133"/>
      <c r="G44" s="133"/>
      <c r="H44" s="133"/>
    </row>
    <row r="45" spans="1:10" ht="14.25" customHeight="1" x14ac:dyDescent="0.2">
      <c r="A45" s="42" t="s">
        <v>345</v>
      </c>
      <c r="B45" s="50">
        <f>VLOOKUP(A45,(Sheet1!A1:B5),2,)</f>
        <v>50</v>
      </c>
      <c r="C45" s="28"/>
      <c r="D45" s="127" t="s">
        <v>249</v>
      </c>
      <c r="E45" s="127"/>
      <c r="F45" s="127"/>
      <c r="G45" s="127"/>
      <c r="H45" s="127"/>
    </row>
    <row r="46" spans="1:10" ht="30" customHeight="1" x14ac:dyDescent="0.2">
      <c r="A46" s="42" t="s">
        <v>345</v>
      </c>
      <c r="B46" s="50">
        <f>VLOOKUP(A46,(Sheet1!A1:B5),2,)</f>
        <v>50</v>
      </c>
      <c r="C46" s="28"/>
      <c r="D46" s="127" t="s">
        <v>250</v>
      </c>
      <c r="E46" s="127"/>
      <c r="F46" s="127"/>
      <c r="G46" s="127"/>
      <c r="H46" s="127"/>
    </row>
    <row r="47" spans="1:10" ht="28.5" customHeight="1" x14ac:dyDescent="0.2">
      <c r="A47" s="42" t="s">
        <v>345</v>
      </c>
      <c r="B47" s="50">
        <f>VLOOKUP(A47,(Sheet1!A1:B5),2,)</f>
        <v>50</v>
      </c>
      <c r="C47" s="28"/>
      <c r="D47" s="127" t="s">
        <v>251</v>
      </c>
      <c r="E47" s="127"/>
      <c r="F47" s="127"/>
      <c r="G47" s="127"/>
      <c r="H47" s="127"/>
    </row>
    <row r="48" spans="1:10" ht="54" customHeight="1" x14ac:dyDescent="0.2">
      <c r="A48" s="42" t="s">
        <v>345</v>
      </c>
      <c r="B48" s="50">
        <f>VLOOKUP(A48,(Sheet1!A1:B5),2,)</f>
        <v>50</v>
      </c>
      <c r="C48" s="48"/>
      <c r="D48" s="127" t="s">
        <v>252</v>
      </c>
      <c r="E48" s="127"/>
      <c r="F48" s="127"/>
      <c r="G48" s="127"/>
      <c r="H48" s="127"/>
    </row>
    <row r="49" spans="1:10" ht="27" customHeight="1" x14ac:dyDescent="0.2">
      <c r="A49" s="42" t="s">
        <v>345</v>
      </c>
      <c r="B49" s="50">
        <f>VLOOKUP(A49,(Sheet1!A1:B5),2,)</f>
        <v>50</v>
      </c>
      <c r="C49" s="48"/>
      <c r="D49" s="127" t="s">
        <v>271</v>
      </c>
      <c r="E49" s="127"/>
      <c r="F49" s="127"/>
      <c r="G49" s="127"/>
      <c r="H49" s="127"/>
    </row>
    <row r="50" spans="1:10" ht="29.25" customHeight="1" x14ac:dyDescent="0.2">
      <c r="A50" s="42" t="s">
        <v>345</v>
      </c>
      <c r="B50" s="50">
        <f>VLOOKUP(A50,(Sheet1!A1:B5),2,)</f>
        <v>50</v>
      </c>
      <c r="C50" s="48"/>
      <c r="D50" s="127" t="s">
        <v>253</v>
      </c>
      <c r="E50" s="127"/>
      <c r="F50" s="127"/>
      <c r="G50" s="127"/>
      <c r="H50" s="127"/>
    </row>
    <row r="51" spans="1:10" ht="13.5" thickBot="1" x14ac:dyDescent="0.25">
      <c r="A51" s="52"/>
      <c r="B51" s="52">
        <f>AVERAGE(B37:B50)</f>
        <v>50</v>
      </c>
      <c r="C51" s="52"/>
      <c r="D51" s="52"/>
      <c r="E51" s="52"/>
      <c r="F51" s="52"/>
      <c r="G51" s="52"/>
      <c r="H51" s="52"/>
      <c r="I51" s="35"/>
      <c r="J51" s="35"/>
    </row>
    <row r="52" spans="1:10" ht="25.5" x14ac:dyDescent="0.2">
      <c r="A52" s="25" t="s">
        <v>8</v>
      </c>
      <c r="D52" s="115" t="s">
        <v>9</v>
      </c>
      <c r="E52" s="115"/>
      <c r="F52" s="115"/>
      <c r="G52" s="115"/>
      <c r="H52" s="115"/>
      <c r="I52" s="27" t="s">
        <v>350</v>
      </c>
    </row>
    <row r="53" spans="1:10" ht="38.25" customHeight="1" thickBot="1" x14ac:dyDescent="0.25">
      <c r="A53" s="42" t="s">
        <v>345</v>
      </c>
      <c r="B53" s="50">
        <f>VLOOKUP(A53,(Sheet1!A1:B5),2,)</f>
        <v>50</v>
      </c>
      <c r="C53" s="122" t="s">
        <v>48</v>
      </c>
      <c r="D53" s="122"/>
      <c r="E53" s="122"/>
      <c r="F53" s="122"/>
      <c r="G53" s="122"/>
      <c r="H53" s="122"/>
      <c r="I53" s="40">
        <f>B56</f>
        <v>50</v>
      </c>
      <c r="J53" s="41" t="s">
        <v>341</v>
      </c>
    </row>
    <row r="54" spans="1:10" ht="27" customHeight="1" x14ac:dyDescent="0.2">
      <c r="A54" s="42" t="s">
        <v>345</v>
      </c>
      <c r="B54" s="108">
        <f>VLOOKUP(A54,(Sheet1!A1:B5),2,)</f>
        <v>50</v>
      </c>
      <c r="C54" s="123" t="s">
        <v>49</v>
      </c>
      <c r="D54" s="123"/>
      <c r="E54" s="123"/>
      <c r="F54" s="123"/>
      <c r="G54" s="123"/>
      <c r="H54" s="123"/>
      <c r="I54" s="115"/>
      <c r="J54" s="27" t="s">
        <v>339</v>
      </c>
    </row>
    <row r="55" spans="1:10" ht="25.5" customHeight="1" x14ac:dyDescent="0.2">
      <c r="A55" s="42" t="s">
        <v>345</v>
      </c>
      <c r="B55" s="108">
        <f>VLOOKUP(A55,(Sheet1!A1:B5),2,)</f>
        <v>50</v>
      </c>
      <c r="C55" s="121" t="s">
        <v>50</v>
      </c>
      <c r="D55" s="121"/>
      <c r="E55" s="121"/>
      <c r="F55" s="121"/>
      <c r="G55" s="121"/>
      <c r="H55" s="121"/>
      <c r="I55" s="125"/>
      <c r="J55" s="49">
        <f>J38/20*30*I53*0.01</f>
        <v>3.75</v>
      </c>
    </row>
    <row r="56" spans="1:10" ht="25.5" customHeight="1" x14ac:dyDescent="0.2">
      <c r="A56" s="42"/>
      <c r="B56" s="107">
        <f>AVERAGE(B53:B55)</f>
        <v>50</v>
      </c>
      <c r="C56" s="106"/>
      <c r="D56" s="106"/>
      <c r="E56" s="106"/>
      <c r="F56" s="106"/>
      <c r="G56" s="106"/>
      <c r="H56" s="106"/>
      <c r="I56" s="105"/>
      <c r="J56" s="49"/>
    </row>
    <row r="57" spans="1:10" ht="35.25" customHeight="1" x14ac:dyDescent="0.2">
      <c r="A57" s="119" t="s">
        <v>377</v>
      </c>
      <c r="B57" s="119"/>
      <c r="C57" s="119"/>
      <c r="D57" s="119"/>
      <c r="E57" s="119"/>
      <c r="F57" s="119"/>
      <c r="G57" s="119"/>
      <c r="H57" s="119"/>
      <c r="I57" s="119"/>
    </row>
    <row r="58" spans="1:10" ht="51.75" customHeight="1" x14ac:dyDescent="0.2">
      <c r="A58" s="120" t="s">
        <v>385</v>
      </c>
      <c r="B58" s="127"/>
      <c r="C58" s="127"/>
      <c r="D58" s="127"/>
      <c r="E58" s="127"/>
      <c r="F58" s="127"/>
      <c r="G58" s="127"/>
      <c r="H58" s="127"/>
      <c r="I58" s="127"/>
    </row>
  </sheetData>
  <sheetProtection password="C734" sheet="1" objects="1" scenarios="1"/>
  <mergeCells count="54">
    <mergeCell ref="A58:I58"/>
    <mergeCell ref="A2:H2"/>
    <mergeCell ref="C8:H8"/>
    <mergeCell ref="D11:H11"/>
    <mergeCell ref="D10:H10"/>
    <mergeCell ref="F5:H5"/>
    <mergeCell ref="A4:H4"/>
    <mergeCell ref="D31:H31"/>
    <mergeCell ref="D17:H17"/>
    <mergeCell ref="D38:H38"/>
    <mergeCell ref="D12:H12"/>
    <mergeCell ref="D21:H21"/>
    <mergeCell ref="D25:H25"/>
    <mergeCell ref="D23:H23"/>
    <mergeCell ref="D24:H24"/>
    <mergeCell ref="D19:H19"/>
    <mergeCell ref="D20:H20"/>
    <mergeCell ref="D22:H22"/>
    <mergeCell ref="D26:H26"/>
    <mergeCell ref="D46:H46"/>
    <mergeCell ref="I37:I38"/>
    <mergeCell ref="D37:H37"/>
    <mergeCell ref="D39:H39"/>
    <mergeCell ref="I33:I34"/>
    <mergeCell ref="D29:H29"/>
    <mergeCell ref="D32:H32"/>
    <mergeCell ref="D28:H28"/>
    <mergeCell ref="D35:H35"/>
    <mergeCell ref="I54:I55"/>
    <mergeCell ref="D52:H52"/>
    <mergeCell ref="D40:H40"/>
    <mergeCell ref="D41:H41"/>
    <mergeCell ref="D42:H42"/>
    <mergeCell ref="D43:H43"/>
    <mergeCell ref="C53:H53"/>
    <mergeCell ref="D49:H49"/>
    <mergeCell ref="D50:H50"/>
    <mergeCell ref="D44:H44"/>
    <mergeCell ref="A57:I57"/>
    <mergeCell ref="K3:P3"/>
    <mergeCell ref="D18:H18"/>
    <mergeCell ref="D13:H13"/>
    <mergeCell ref="D14:H14"/>
    <mergeCell ref="D15:H15"/>
    <mergeCell ref="D16:H16"/>
    <mergeCell ref="B5:D5"/>
    <mergeCell ref="A6:G6"/>
    <mergeCell ref="C9:H9"/>
    <mergeCell ref="D47:H47"/>
    <mergeCell ref="D48:H48"/>
    <mergeCell ref="D45:H45"/>
    <mergeCell ref="C55:H55"/>
    <mergeCell ref="C54:H54"/>
    <mergeCell ref="D27:H27"/>
  </mergeCells>
  <phoneticPr fontId="1" type="noConversion"/>
  <dataValidations count="3">
    <dataValidation type="list" allowBlank="1" showInputMessage="1" showErrorMessage="1" errorTitle="Only increments of 10" sqref="J4" xr:uid="{00000000-0002-0000-1400-000000000000}">
      <formula1>ValidScores</formula1>
    </dataValidation>
    <dataValidation type="list" allowBlank="1" showInputMessage="1" showErrorMessage="1" sqref="A32 A53:A56 A37:A50 A14 A17" xr:uid="{00000000-0002-0000-1400-000001000000}">
      <formula1>VALIDANSWER</formula1>
    </dataValidation>
    <dataValidation type="list" allowBlank="1" showInputMessage="1" showErrorMessage="1" sqref="A10:A13 A15:A16 A18:A29" xr:uid="{00000000-0002-0000-14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dimension ref="A2:J50"/>
  <sheetViews>
    <sheetView topLeftCell="A31" workbookViewId="0">
      <selection activeCell="A6" sqref="A6:H6"/>
    </sheetView>
  </sheetViews>
  <sheetFormatPr defaultColWidth="9.140625" defaultRowHeight="12.75" x14ac:dyDescent="0.2"/>
  <cols>
    <col min="1" max="1" width="12.85546875" style="25" customWidth="1"/>
    <col min="2" max="2" width="0.28515625" style="25" customWidth="1"/>
    <col min="3" max="3" width="4.42578125" style="25" customWidth="1"/>
    <col min="4" max="6" width="9.140625" style="25"/>
    <col min="7" max="7" width="16.42578125" style="25" customWidth="1"/>
    <col min="8" max="8" width="5.42578125" style="25" customWidth="1"/>
    <col min="9" max="9" width="12.28515625" style="37" customWidth="1"/>
    <col min="10" max="10" width="11.28515625" style="37" hidden="1" customWidth="1"/>
    <col min="11" max="16384" width="9.140625" style="25"/>
  </cols>
  <sheetData>
    <row r="2" spans="1:10" s="24" customFormat="1" x14ac:dyDescent="0.2">
      <c r="A2" s="128" t="s">
        <v>349</v>
      </c>
      <c r="B2" s="129"/>
      <c r="C2" s="129"/>
      <c r="D2" s="129"/>
      <c r="E2" s="129"/>
      <c r="F2" s="129"/>
      <c r="G2" s="129"/>
      <c r="H2" s="129"/>
      <c r="I2" s="23"/>
      <c r="J2" s="23"/>
    </row>
    <row r="3" spans="1:10" ht="25.5"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SUM(J12+J24+J28+J42)</f>
        <v>28.75</v>
      </c>
      <c r="J5" s="35"/>
    </row>
    <row r="6" spans="1:10" x14ac:dyDescent="0.2">
      <c r="A6" s="130" t="s">
        <v>525</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B20</f>
        <v>50</v>
      </c>
      <c r="J9" s="41" t="s">
        <v>341</v>
      </c>
    </row>
    <row r="10" spans="1:10" ht="27" customHeight="1" x14ac:dyDescent="0.2">
      <c r="A10" s="42" t="s">
        <v>345</v>
      </c>
      <c r="B10" s="50">
        <f>VLOOKUP(A10,(Sheet1!A1:B6),2,)</f>
        <v>50</v>
      </c>
      <c r="C10" s="28"/>
      <c r="D10" s="127" t="s">
        <v>117</v>
      </c>
      <c r="E10" s="127"/>
      <c r="F10" s="127"/>
      <c r="G10" s="127"/>
      <c r="H10" s="127"/>
      <c r="I10" s="25"/>
    </row>
    <row r="11" spans="1:10" x14ac:dyDescent="0.2">
      <c r="A11" s="42" t="s">
        <v>345</v>
      </c>
      <c r="B11" s="50">
        <f>VLOOKUP(A11,(Sheet1!A1:B6),2,)</f>
        <v>50</v>
      </c>
      <c r="C11" s="48"/>
      <c r="D11" s="127" t="s">
        <v>118</v>
      </c>
      <c r="E11" s="127"/>
      <c r="F11" s="127"/>
      <c r="G11" s="127"/>
      <c r="H11" s="127"/>
      <c r="J11" s="27" t="s">
        <v>340</v>
      </c>
    </row>
    <row r="12" spans="1:10" ht="27.75" customHeight="1" x14ac:dyDescent="0.2">
      <c r="A12" s="42" t="s">
        <v>345</v>
      </c>
      <c r="B12" s="50">
        <f>VLOOKUP(A12,(Sheet1!A1:B6),2,)</f>
        <v>50</v>
      </c>
      <c r="C12" s="48"/>
      <c r="D12" s="127" t="s">
        <v>119</v>
      </c>
      <c r="E12" s="127"/>
      <c r="F12" s="127"/>
      <c r="G12" s="127"/>
      <c r="H12" s="127"/>
      <c r="J12" s="37">
        <f>I9*30*0.01</f>
        <v>15</v>
      </c>
    </row>
    <row r="13" spans="1:10" x14ac:dyDescent="0.2">
      <c r="A13" s="42" t="s">
        <v>345</v>
      </c>
      <c r="B13" s="50">
        <f>VLOOKUP(A13,(Sheet1!A1:B6),2,)</f>
        <v>50</v>
      </c>
      <c r="C13" s="48"/>
      <c r="D13" s="120" t="s">
        <v>492</v>
      </c>
      <c r="E13" s="127"/>
      <c r="F13" s="127"/>
      <c r="G13" s="127"/>
      <c r="H13" s="127"/>
    </row>
    <row r="14" spans="1:10" x14ac:dyDescent="0.2">
      <c r="A14" s="42" t="s">
        <v>345</v>
      </c>
      <c r="B14" s="50">
        <f>VLOOKUP(A14,(Sheet1!A1:B6),2,)</f>
        <v>50</v>
      </c>
      <c r="C14" s="48"/>
      <c r="D14" s="127" t="s">
        <v>316</v>
      </c>
      <c r="E14" s="127"/>
      <c r="F14" s="127"/>
      <c r="G14" s="127"/>
      <c r="H14" s="127"/>
    </row>
    <row r="15" spans="1:10" ht="15" customHeight="1" x14ac:dyDescent="0.2">
      <c r="A15" s="42" t="s">
        <v>345</v>
      </c>
      <c r="B15" s="50">
        <f>VLOOKUP(A15,(Sheet1!A1:B6),2,)</f>
        <v>50</v>
      </c>
      <c r="C15" s="48"/>
      <c r="D15" s="127" t="s">
        <v>120</v>
      </c>
      <c r="E15" s="127"/>
      <c r="F15" s="127"/>
      <c r="G15" s="127"/>
      <c r="H15" s="127"/>
    </row>
    <row r="16" spans="1:10" ht="17.25" customHeight="1" x14ac:dyDescent="0.2">
      <c r="A16" s="42" t="s">
        <v>345</v>
      </c>
      <c r="B16" s="50">
        <f>VLOOKUP(A16,(Sheet1!A1:B6),2,)</f>
        <v>50</v>
      </c>
      <c r="C16" s="48"/>
      <c r="D16" s="127" t="s">
        <v>121</v>
      </c>
      <c r="E16" s="127"/>
      <c r="F16" s="127"/>
      <c r="G16" s="127"/>
      <c r="H16" s="127"/>
    </row>
    <row r="17" spans="1:10" ht="16.5" customHeight="1" x14ac:dyDescent="0.2">
      <c r="A17" s="42" t="s">
        <v>345</v>
      </c>
      <c r="B17" s="50">
        <f>VLOOKUP(A17,(Sheet1!A1:B6),2,)</f>
        <v>50</v>
      </c>
      <c r="C17" s="48"/>
      <c r="D17" s="127" t="s">
        <v>122</v>
      </c>
      <c r="E17" s="127"/>
      <c r="F17" s="127"/>
      <c r="G17" s="127"/>
      <c r="H17" s="127"/>
    </row>
    <row r="18" spans="1:10" ht="30" customHeight="1" x14ac:dyDescent="0.2">
      <c r="A18" s="42" t="s">
        <v>345</v>
      </c>
      <c r="B18" s="50">
        <f>VLOOKUP(A18,(Sheet1!A1:B6),2,)</f>
        <v>50</v>
      </c>
      <c r="C18" s="48"/>
      <c r="D18" s="127" t="s">
        <v>91</v>
      </c>
      <c r="E18" s="127"/>
      <c r="F18" s="127"/>
      <c r="G18" s="127"/>
      <c r="H18" s="127"/>
    </row>
    <row r="19" spans="1:10" x14ac:dyDescent="0.2">
      <c r="A19" s="42" t="s">
        <v>345</v>
      </c>
      <c r="B19" s="50">
        <f>VLOOKUP(A19,(Sheet1!A1:B6),2,)</f>
        <v>50</v>
      </c>
      <c r="C19" s="48"/>
      <c r="D19" s="122" t="s">
        <v>123</v>
      </c>
      <c r="E19" s="122"/>
      <c r="F19" s="122"/>
      <c r="G19" s="122"/>
      <c r="H19" s="122"/>
    </row>
    <row r="20" spans="1:10" x14ac:dyDescent="0.2">
      <c r="A20" s="28"/>
      <c r="B20" s="28">
        <f>AVERAGE(B10:B19)</f>
        <v>50</v>
      </c>
      <c r="C20" s="28"/>
      <c r="D20" s="28"/>
      <c r="E20" s="28"/>
      <c r="F20" s="28"/>
      <c r="G20" s="28"/>
      <c r="H20" s="28"/>
      <c r="I20" s="23"/>
      <c r="J20" s="23"/>
    </row>
    <row r="21" spans="1:10" ht="25.5" x14ac:dyDescent="0.2">
      <c r="A21" s="25" t="s">
        <v>3</v>
      </c>
      <c r="D21" s="126" t="s">
        <v>5</v>
      </c>
      <c r="E21" s="126"/>
      <c r="F21" s="126"/>
      <c r="G21" s="126"/>
      <c r="H21" s="126"/>
      <c r="I21" s="27" t="s">
        <v>350</v>
      </c>
    </row>
    <row r="22" spans="1:10" s="24" customFormat="1" ht="41.25" customHeight="1" thickBot="1" x14ac:dyDescent="0.25">
      <c r="A22" s="42" t="s">
        <v>345</v>
      </c>
      <c r="B22" s="50">
        <f>VLOOKUP(A22,(Sheet1!A1:B5),2,)</f>
        <v>50</v>
      </c>
      <c r="C22" s="22"/>
      <c r="D22" s="127" t="s">
        <v>38</v>
      </c>
      <c r="E22" s="127"/>
      <c r="F22" s="127"/>
      <c r="G22" s="127"/>
      <c r="H22" s="127"/>
      <c r="I22" s="40">
        <f>B22</f>
        <v>50</v>
      </c>
      <c r="J22" s="41" t="s">
        <v>341</v>
      </c>
    </row>
    <row r="23" spans="1:10" x14ac:dyDescent="0.2">
      <c r="D23" s="26"/>
      <c r="I23" s="115"/>
      <c r="J23" s="27" t="s">
        <v>339</v>
      </c>
    </row>
    <row r="24" spans="1:10" x14ac:dyDescent="0.2">
      <c r="A24" s="28"/>
      <c r="B24" s="28"/>
      <c r="C24" s="28"/>
      <c r="D24" s="29"/>
      <c r="E24" s="28"/>
      <c r="F24" s="28"/>
      <c r="G24" s="28"/>
      <c r="H24" s="28"/>
      <c r="I24" s="116"/>
      <c r="J24" s="49">
        <f>I9*20*0.01*I22*0.01</f>
        <v>5</v>
      </c>
    </row>
    <row r="25" spans="1:10" ht="25.5" x14ac:dyDescent="0.2">
      <c r="A25" s="25" t="s">
        <v>6</v>
      </c>
      <c r="D25" s="126" t="s">
        <v>7</v>
      </c>
      <c r="E25" s="126"/>
      <c r="F25" s="126"/>
      <c r="G25" s="126"/>
      <c r="H25" s="126"/>
      <c r="I25" s="27" t="s">
        <v>350</v>
      </c>
    </row>
    <row r="26" spans="1:10" ht="13.5" thickBot="1" x14ac:dyDescent="0.25">
      <c r="C26" s="50"/>
      <c r="I26" s="40">
        <f>B37</f>
        <v>50</v>
      </c>
      <c r="J26" s="41" t="s">
        <v>341</v>
      </c>
    </row>
    <row r="27" spans="1:10" ht="13.5" customHeight="1" x14ac:dyDescent="0.2">
      <c r="A27" s="42" t="s">
        <v>345</v>
      </c>
      <c r="B27" s="50">
        <f>VLOOKUP(A27,(Sheet1!A1:B5),2,)</f>
        <v>50</v>
      </c>
      <c r="C27" s="28"/>
      <c r="D27" s="122" t="s">
        <v>124</v>
      </c>
      <c r="E27" s="122"/>
      <c r="F27" s="122"/>
      <c r="G27" s="122"/>
      <c r="H27" s="122"/>
      <c r="I27" s="117"/>
      <c r="J27" s="27" t="s">
        <v>339</v>
      </c>
    </row>
    <row r="28" spans="1:10" ht="24" customHeight="1" x14ac:dyDescent="0.2">
      <c r="A28" s="42" t="s">
        <v>345</v>
      </c>
      <c r="B28" s="50">
        <f>VLOOKUP(A28,(Sheet1!A1:B5),2,)</f>
        <v>50</v>
      </c>
      <c r="C28" s="48"/>
      <c r="D28" s="122" t="s">
        <v>125</v>
      </c>
      <c r="E28" s="122"/>
      <c r="F28" s="122"/>
      <c r="G28" s="122"/>
      <c r="H28" s="122"/>
      <c r="I28" s="118"/>
      <c r="J28" s="49">
        <f>I9*20*0.01*I26*0.01</f>
        <v>5</v>
      </c>
    </row>
    <row r="29" spans="1:10" ht="34.5" customHeight="1" x14ac:dyDescent="0.2">
      <c r="A29" s="42" t="s">
        <v>345</v>
      </c>
      <c r="B29" s="50">
        <f>VLOOKUP(A29,(Sheet1!A1:B5),2,)</f>
        <v>50</v>
      </c>
      <c r="C29" s="48"/>
      <c r="D29" s="122" t="s">
        <v>126</v>
      </c>
      <c r="E29" s="122"/>
      <c r="F29" s="122"/>
      <c r="G29" s="122"/>
      <c r="H29" s="122"/>
    </row>
    <row r="30" spans="1:10" ht="18.75" customHeight="1" x14ac:dyDescent="0.2">
      <c r="A30" s="42" t="s">
        <v>345</v>
      </c>
      <c r="B30" s="50">
        <f>VLOOKUP(A30,(Sheet1!A1:B5),2,)</f>
        <v>50</v>
      </c>
      <c r="C30" s="48"/>
      <c r="D30" s="122" t="s">
        <v>317</v>
      </c>
      <c r="E30" s="122"/>
      <c r="F30" s="122"/>
      <c r="G30" s="122"/>
      <c r="H30" s="122"/>
    </row>
    <row r="31" spans="1:10" ht="18.75" customHeight="1" x14ac:dyDescent="0.2">
      <c r="A31" s="42" t="s">
        <v>345</v>
      </c>
      <c r="B31" s="50">
        <f>VLOOKUP(A31,(Sheet1!A1:B5),2,)</f>
        <v>50</v>
      </c>
      <c r="C31" s="48"/>
      <c r="D31" s="122" t="s">
        <v>127</v>
      </c>
      <c r="E31" s="122"/>
      <c r="F31" s="122"/>
      <c r="G31" s="122"/>
      <c r="H31" s="122"/>
    </row>
    <row r="32" spans="1:10" ht="18.75" customHeight="1" x14ac:dyDescent="0.2">
      <c r="A32" s="42" t="s">
        <v>345</v>
      </c>
      <c r="B32" s="50">
        <f>VLOOKUP(A32,(Sheet1!A1:B5),2,)</f>
        <v>50</v>
      </c>
      <c r="C32" s="48"/>
      <c r="D32" s="122" t="s">
        <v>128</v>
      </c>
      <c r="E32" s="122"/>
      <c r="F32" s="122"/>
      <c r="G32" s="122"/>
      <c r="H32" s="122"/>
    </row>
    <row r="33" spans="1:10" ht="48.75" customHeight="1" x14ac:dyDescent="0.2">
      <c r="A33" s="42" t="s">
        <v>345</v>
      </c>
      <c r="B33" s="50">
        <f>VLOOKUP(A33,(Sheet1!A1:B5),2,)</f>
        <v>50</v>
      </c>
      <c r="C33" s="48"/>
      <c r="D33" s="122" t="s">
        <v>508</v>
      </c>
      <c r="E33" s="122"/>
      <c r="F33" s="122"/>
      <c r="G33" s="122"/>
      <c r="H33" s="122"/>
    </row>
    <row r="34" spans="1:10" ht="25.5" customHeight="1" x14ac:dyDescent="0.2">
      <c r="A34" s="42" t="s">
        <v>345</v>
      </c>
      <c r="B34" s="50">
        <f>VLOOKUP(A34,(Sheet1!A1:B5),2,)</f>
        <v>50</v>
      </c>
      <c r="C34" s="48"/>
      <c r="D34" s="122" t="s">
        <v>318</v>
      </c>
      <c r="E34" s="122"/>
      <c r="F34" s="122"/>
      <c r="G34" s="122"/>
      <c r="H34" s="122"/>
    </row>
    <row r="35" spans="1:10" ht="15.75" customHeight="1" x14ac:dyDescent="0.2">
      <c r="A35" s="42" t="s">
        <v>345</v>
      </c>
      <c r="B35" s="50">
        <f>VLOOKUP(A35,(Sheet1!A1:B5),2,)</f>
        <v>50</v>
      </c>
      <c r="C35" s="48"/>
      <c r="D35" s="122" t="s">
        <v>129</v>
      </c>
      <c r="E35" s="122"/>
      <c r="F35" s="122"/>
      <c r="G35" s="122"/>
      <c r="H35" s="122"/>
    </row>
    <row r="36" spans="1:10" ht="25.5" customHeight="1" x14ac:dyDescent="0.2">
      <c r="A36" s="42" t="s">
        <v>345</v>
      </c>
      <c r="B36" s="50">
        <f>VLOOKUP(A36,(Sheet1!A1:B5),2,)</f>
        <v>50</v>
      </c>
      <c r="C36" s="48"/>
      <c r="D36" s="122" t="s">
        <v>116</v>
      </c>
      <c r="E36" s="122"/>
      <c r="F36" s="122"/>
      <c r="G36" s="122"/>
      <c r="H36" s="122"/>
    </row>
    <row r="37" spans="1:10" ht="25.5" customHeight="1" x14ac:dyDescent="0.2">
      <c r="B37" s="25">
        <f>AVERAGE(B27:B36)</f>
        <v>50</v>
      </c>
      <c r="C37" s="50"/>
      <c r="D37" s="24"/>
      <c r="E37" s="24"/>
      <c r="F37" s="24"/>
      <c r="G37" s="24"/>
      <c r="H37" s="24"/>
    </row>
    <row r="38" spans="1:10" ht="13.5" thickBot="1" x14ac:dyDescent="0.25">
      <c r="A38" s="52"/>
      <c r="B38" s="52"/>
      <c r="C38" s="52"/>
      <c r="D38" s="52"/>
      <c r="E38" s="52"/>
      <c r="F38" s="52"/>
      <c r="G38" s="52"/>
      <c r="H38" s="52"/>
      <c r="I38" s="35"/>
      <c r="J38" s="35"/>
    </row>
    <row r="39" spans="1:10" ht="25.5" x14ac:dyDescent="0.2">
      <c r="A39" s="25" t="s">
        <v>8</v>
      </c>
      <c r="D39" s="115" t="s">
        <v>9</v>
      </c>
      <c r="E39" s="115"/>
      <c r="F39" s="115"/>
      <c r="G39" s="115"/>
      <c r="H39" s="115"/>
      <c r="I39" s="27" t="s">
        <v>350</v>
      </c>
    </row>
    <row r="40" spans="1:10" ht="38.25" customHeight="1" thickBot="1" x14ac:dyDescent="0.25">
      <c r="A40" s="42" t="s">
        <v>345</v>
      </c>
      <c r="B40" s="50">
        <f>VLOOKUP(A40,(Sheet1!A1:B5),2,)</f>
        <v>50</v>
      </c>
      <c r="C40" s="122" t="s">
        <v>48</v>
      </c>
      <c r="D40" s="122"/>
      <c r="E40" s="122"/>
      <c r="F40" s="122"/>
      <c r="G40" s="122"/>
      <c r="H40" s="122"/>
      <c r="I40" s="40">
        <f>B43</f>
        <v>50</v>
      </c>
      <c r="J40" s="41" t="s">
        <v>341</v>
      </c>
    </row>
    <row r="41" spans="1:10" ht="27" customHeight="1" x14ac:dyDescent="0.2">
      <c r="A41" s="42" t="s">
        <v>345</v>
      </c>
      <c r="B41" s="50">
        <f>VLOOKUP(A41,(Sheet1!A1:B5),2,)</f>
        <v>50</v>
      </c>
      <c r="C41" s="123" t="s">
        <v>49</v>
      </c>
      <c r="D41" s="123"/>
      <c r="E41" s="123"/>
      <c r="F41" s="123"/>
      <c r="G41" s="123"/>
      <c r="H41" s="123"/>
      <c r="I41" s="115"/>
      <c r="J41" s="27" t="s">
        <v>339</v>
      </c>
    </row>
    <row r="42" spans="1:10" ht="25.5" customHeight="1" x14ac:dyDescent="0.2">
      <c r="A42" s="42" t="s">
        <v>345</v>
      </c>
      <c r="B42" s="50">
        <f>VLOOKUP(A42,(Sheet1!A1:B5),2,)</f>
        <v>50</v>
      </c>
      <c r="C42" s="121" t="s">
        <v>50</v>
      </c>
      <c r="D42" s="121"/>
      <c r="E42" s="121"/>
      <c r="F42" s="121"/>
      <c r="G42" s="121"/>
      <c r="H42" s="121"/>
      <c r="I42" s="125"/>
      <c r="J42" s="49">
        <f>J28/20*30*I40*0.01</f>
        <v>3.75</v>
      </c>
    </row>
    <row r="43" spans="1:10" x14ac:dyDescent="0.2">
      <c r="B43" s="25">
        <f>AVERAGE(B40:B42)</f>
        <v>50</v>
      </c>
    </row>
    <row r="45" spans="1:10" ht="0.75" customHeight="1" x14ac:dyDescent="0.2"/>
    <row r="46" spans="1:10" hidden="1" x14ac:dyDescent="0.2"/>
    <row r="47" spans="1:10" hidden="1" x14ac:dyDescent="0.2"/>
    <row r="48" spans="1:10" hidden="1" x14ac:dyDescent="0.2"/>
    <row r="49" spans="1:9" ht="35.25" customHeight="1" x14ac:dyDescent="0.2">
      <c r="A49" s="119" t="s">
        <v>377</v>
      </c>
      <c r="B49" s="119"/>
      <c r="C49" s="119"/>
      <c r="D49" s="119"/>
      <c r="E49" s="119"/>
      <c r="F49" s="119"/>
      <c r="G49" s="119"/>
      <c r="H49" s="119"/>
      <c r="I49" s="119"/>
    </row>
    <row r="50" spans="1:9" x14ac:dyDescent="0.2">
      <c r="A50" s="120" t="s">
        <v>384</v>
      </c>
      <c r="B50" s="127"/>
      <c r="C50" s="127"/>
      <c r="D50" s="127"/>
      <c r="E50" s="127"/>
      <c r="F50" s="127"/>
      <c r="G50" s="127"/>
      <c r="H50" s="127"/>
      <c r="I50" s="127"/>
    </row>
  </sheetData>
  <sheetProtection password="C734" sheet="1" objects="1" scenarios="1"/>
  <mergeCells count="38">
    <mergeCell ref="A50:I50"/>
    <mergeCell ref="A2:H2"/>
    <mergeCell ref="A6:H6"/>
    <mergeCell ref="C8:H8"/>
    <mergeCell ref="D11:H11"/>
    <mergeCell ref="D10:H10"/>
    <mergeCell ref="D30:H30"/>
    <mergeCell ref="B5:D5"/>
    <mergeCell ref="F5:H5"/>
    <mergeCell ref="D29:H29"/>
    <mergeCell ref="D15:H15"/>
    <mergeCell ref="I41:I42"/>
    <mergeCell ref="D16:H16"/>
    <mergeCell ref="D12:H12"/>
    <mergeCell ref="D17:H17"/>
    <mergeCell ref="D32:H32"/>
    <mergeCell ref="D14:H14"/>
    <mergeCell ref="D18:H18"/>
    <mergeCell ref="A49:I49"/>
    <mergeCell ref="A4:H4"/>
    <mergeCell ref="C40:H40"/>
    <mergeCell ref="C41:H41"/>
    <mergeCell ref="C42:H42"/>
    <mergeCell ref="D22:H22"/>
    <mergeCell ref="D13:H13"/>
    <mergeCell ref="D39:H39"/>
    <mergeCell ref="D35:H35"/>
    <mergeCell ref="D36:H36"/>
    <mergeCell ref="D31:H31"/>
    <mergeCell ref="D33:H33"/>
    <mergeCell ref="D19:H19"/>
    <mergeCell ref="D27:H27"/>
    <mergeCell ref="D21:H21"/>
    <mergeCell ref="D34:H34"/>
    <mergeCell ref="I23:I24"/>
    <mergeCell ref="D25:H25"/>
    <mergeCell ref="I27:I28"/>
    <mergeCell ref="D28:H28"/>
  </mergeCells>
  <phoneticPr fontId="1" type="noConversion"/>
  <dataValidations count="3">
    <dataValidation type="list" allowBlank="1" showInputMessage="1" showErrorMessage="1" sqref="A40:A42 A22 A27:A36" xr:uid="{00000000-0002-0000-1500-000000000000}">
      <formula1>VALIDANSWER</formula1>
    </dataValidation>
    <dataValidation type="list" allowBlank="1" showInputMessage="1" showErrorMessage="1" sqref="J4" xr:uid="{00000000-0002-0000-1500-000001000000}">
      <formula1>ValidScores</formula1>
    </dataValidation>
    <dataValidation type="list" allowBlank="1" showInputMessage="1" showErrorMessage="1" sqref="A10:A19" xr:uid="{00000000-0002-0000-15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2:P81"/>
  <sheetViews>
    <sheetView workbookViewId="0">
      <selection activeCell="I6" sqref="I6"/>
    </sheetView>
  </sheetViews>
  <sheetFormatPr defaultColWidth="9.140625" defaultRowHeight="12.75" x14ac:dyDescent="0.2"/>
  <cols>
    <col min="1" max="1" width="12.42578125" style="2" customWidth="1"/>
    <col min="2" max="3" width="4.42578125" style="2" customWidth="1"/>
    <col min="4" max="4" width="9.140625" style="2"/>
    <col min="5" max="5" width="16.42578125" style="2" customWidth="1"/>
    <col min="6" max="6" width="9.140625" style="3"/>
    <col min="7" max="7" width="10.85546875" style="65" customWidth="1"/>
    <col min="8" max="8" width="8.28515625" style="65" customWidth="1"/>
    <col min="9" max="9" width="8.42578125" style="3" customWidth="1"/>
    <col min="10" max="10" width="9.42578125" style="3" customWidth="1"/>
    <col min="11" max="16384" width="9.140625" style="2"/>
  </cols>
  <sheetData>
    <row r="2" spans="1:11" s="1" customFormat="1" x14ac:dyDescent="0.2">
      <c r="A2" s="10" t="s">
        <v>361</v>
      </c>
      <c r="B2" s="149"/>
      <c r="C2" s="149"/>
      <c r="D2" s="149"/>
      <c r="E2" s="149"/>
      <c r="F2" s="149"/>
      <c r="G2" s="64"/>
      <c r="H2" s="149" t="s">
        <v>396</v>
      </c>
      <c r="I2" s="149"/>
      <c r="J2" s="74">
        <f>(H14+H23+H31)</f>
        <v>287.5</v>
      </c>
    </row>
    <row r="3" spans="1:11" ht="39.75" customHeight="1" x14ac:dyDescent="0.2">
      <c r="A3" s="154" t="s">
        <v>397</v>
      </c>
      <c r="B3" s="154"/>
      <c r="C3" s="154"/>
      <c r="D3" s="154"/>
      <c r="E3" s="154"/>
      <c r="F3" s="154"/>
      <c r="G3" s="154"/>
      <c r="H3" s="154"/>
      <c r="I3" s="154"/>
      <c r="J3" s="154"/>
    </row>
    <row r="4" spans="1:11" x14ac:dyDescent="0.2">
      <c r="A4" s="153" t="s">
        <v>389</v>
      </c>
      <c r="B4" s="153"/>
      <c r="C4" s="153"/>
      <c r="D4" s="153"/>
      <c r="E4" s="153"/>
      <c r="F4" s="156"/>
      <c r="G4" s="156"/>
      <c r="H4" s="156"/>
      <c r="I4" s="156"/>
      <c r="J4" s="156"/>
    </row>
    <row r="5" spans="1:11" x14ac:dyDescent="0.2">
      <c r="A5" s="155" t="s">
        <v>2</v>
      </c>
      <c r="B5" s="155"/>
      <c r="C5" s="155"/>
      <c r="D5" s="155"/>
      <c r="E5" s="155"/>
      <c r="F5" s="11"/>
      <c r="G5" s="66"/>
      <c r="H5" s="66"/>
      <c r="I5" s="11"/>
      <c r="J5" s="19"/>
      <c r="K5" s="5"/>
    </row>
    <row r="6" spans="1:11" ht="25.5" customHeight="1" x14ac:dyDescent="0.2">
      <c r="A6" s="12" t="s">
        <v>11</v>
      </c>
      <c r="B6" s="12"/>
      <c r="C6" s="12"/>
      <c r="D6" s="12"/>
      <c r="E6" s="12"/>
      <c r="F6" s="152" t="s">
        <v>350</v>
      </c>
      <c r="G6" s="152"/>
      <c r="H6" s="152"/>
      <c r="I6" s="15" t="s">
        <v>533</v>
      </c>
      <c r="J6" s="140" t="s">
        <v>542</v>
      </c>
    </row>
    <row r="7" spans="1:11" ht="24.75" customHeight="1" x14ac:dyDescent="0.2">
      <c r="A7" s="152" t="s">
        <v>12</v>
      </c>
      <c r="B7" s="152"/>
      <c r="C7" s="152"/>
      <c r="D7" s="152"/>
      <c r="E7" s="152"/>
      <c r="F7" s="14" t="s">
        <v>20</v>
      </c>
      <c r="G7" s="67" t="s">
        <v>21</v>
      </c>
      <c r="H7" s="67" t="s">
        <v>22</v>
      </c>
      <c r="I7" s="15" t="s">
        <v>363</v>
      </c>
      <c r="J7" s="140"/>
    </row>
    <row r="8" spans="1:11" s="4" customFormat="1" x14ac:dyDescent="0.2">
      <c r="A8" s="159" t="s">
        <v>457</v>
      </c>
      <c r="B8" s="159"/>
      <c r="C8" s="159"/>
      <c r="D8" s="159"/>
      <c r="E8" s="159"/>
      <c r="F8" s="13"/>
      <c r="G8" s="65"/>
      <c r="H8" s="73"/>
      <c r="I8" s="15"/>
      <c r="J8" s="109"/>
    </row>
    <row r="9" spans="1:11" x14ac:dyDescent="0.2">
      <c r="A9" s="144" t="s">
        <v>36</v>
      </c>
      <c r="B9" s="145"/>
      <c r="C9" s="145"/>
      <c r="D9" s="145"/>
      <c r="E9" s="145"/>
      <c r="F9" s="15">
        <v>75</v>
      </c>
      <c r="G9" s="68">
        <f>'Item 1.1'!I5</f>
        <v>28.75</v>
      </c>
      <c r="H9" s="68">
        <f>F9*G9/100</f>
        <v>21.5625</v>
      </c>
      <c r="I9" s="15"/>
      <c r="J9" s="109" t="s">
        <v>541</v>
      </c>
    </row>
    <row r="10" spans="1:11" ht="30.75" customHeight="1" x14ac:dyDescent="0.2">
      <c r="A10" s="144" t="s">
        <v>493</v>
      </c>
      <c r="B10" s="145"/>
      <c r="C10" s="145"/>
      <c r="D10" s="145"/>
      <c r="E10" s="145"/>
      <c r="F10" s="15">
        <v>75</v>
      </c>
      <c r="G10" s="68">
        <f>'Item 1.2'!I5</f>
        <v>28.75</v>
      </c>
      <c r="H10" s="68">
        <f>F10*G10/100</f>
        <v>21.5625</v>
      </c>
      <c r="I10" s="15"/>
      <c r="J10" s="109" t="s">
        <v>534</v>
      </c>
    </row>
    <row r="11" spans="1:11" ht="33" customHeight="1" x14ac:dyDescent="0.2">
      <c r="A11" s="144" t="s">
        <v>450</v>
      </c>
      <c r="B11" s="145"/>
      <c r="C11" s="145"/>
      <c r="D11" s="145"/>
      <c r="E11" s="145"/>
      <c r="F11" s="15">
        <v>75</v>
      </c>
      <c r="G11" s="68">
        <f>'Item 1.3'!I5</f>
        <v>28.75</v>
      </c>
      <c r="H11" s="68">
        <f>F11*G11/100</f>
        <v>21.5625</v>
      </c>
      <c r="I11" s="15"/>
      <c r="J11" s="109" t="s">
        <v>536</v>
      </c>
    </row>
    <row r="12" spans="1:11" x14ac:dyDescent="0.2">
      <c r="A12" s="144" t="s">
        <v>495</v>
      </c>
      <c r="B12" s="145"/>
      <c r="C12" s="145"/>
      <c r="D12" s="145"/>
      <c r="E12" s="145"/>
      <c r="F12" s="15">
        <v>60</v>
      </c>
      <c r="G12" s="68">
        <f>'Item 1.4'!I5</f>
        <v>28.75</v>
      </c>
      <c r="H12" s="68">
        <f>F12*G12/100</f>
        <v>17.25</v>
      </c>
      <c r="I12" s="15"/>
      <c r="J12" s="109" t="s">
        <v>538</v>
      </c>
    </row>
    <row r="13" spans="1:11" ht="24.75" customHeight="1" x14ac:dyDescent="0.2">
      <c r="A13" s="144" t="s">
        <v>496</v>
      </c>
      <c r="B13" s="145"/>
      <c r="C13" s="145"/>
      <c r="D13" s="145"/>
      <c r="E13" s="145"/>
      <c r="F13" s="16">
        <v>70</v>
      </c>
      <c r="G13" s="69">
        <f>'Item 1.5'!I5</f>
        <v>28.75</v>
      </c>
      <c r="H13" s="68">
        <f>F13*G13/100</f>
        <v>20.125</v>
      </c>
      <c r="I13" s="15"/>
      <c r="J13" s="109" t="s">
        <v>534</v>
      </c>
    </row>
    <row r="14" spans="1:11" ht="16.5" customHeight="1" x14ac:dyDescent="0.2">
      <c r="A14" s="158" t="s">
        <v>13</v>
      </c>
      <c r="B14" s="158"/>
      <c r="C14" s="158"/>
      <c r="D14" s="158"/>
      <c r="E14" s="158"/>
      <c r="F14" s="17">
        <f>SUM(F9:F13)</f>
        <v>355</v>
      </c>
      <c r="G14" s="70"/>
      <c r="H14" s="70">
        <f>SUM(H9:H13)</f>
        <v>102.0625</v>
      </c>
      <c r="I14" s="15"/>
      <c r="J14" s="109"/>
    </row>
    <row r="15" spans="1:11" ht="17.25" customHeight="1" x14ac:dyDescent="0.2">
      <c r="A15" s="157" t="s">
        <v>458</v>
      </c>
      <c r="B15" s="157"/>
      <c r="C15" s="157"/>
      <c r="D15" s="157"/>
      <c r="E15" s="157"/>
      <c r="F15" s="13"/>
      <c r="G15" s="71"/>
      <c r="H15" s="73"/>
      <c r="I15" s="15"/>
      <c r="J15" s="109"/>
    </row>
    <row r="16" spans="1:11" ht="27.75" customHeight="1" x14ac:dyDescent="0.2">
      <c r="A16" s="145" t="s">
        <v>15</v>
      </c>
      <c r="B16" s="145"/>
      <c r="C16" s="145"/>
      <c r="D16" s="145"/>
      <c r="E16" s="145"/>
      <c r="F16" s="15">
        <v>75</v>
      </c>
      <c r="G16" s="65">
        <f>'Item 2.1'!I5</f>
        <v>28.75</v>
      </c>
      <c r="H16" s="68">
        <f t="shared" ref="H16:H21" si="0">F16*G16/100</f>
        <v>21.5625</v>
      </c>
      <c r="I16" s="15"/>
      <c r="J16" s="109" t="s">
        <v>538</v>
      </c>
    </row>
    <row r="17" spans="1:10" ht="26.25" customHeight="1" x14ac:dyDescent="0.2">
      <c r="A17" s="144" t="s">
        <v>497</v>
      </c>
      <c r="B17" s="145"/>
      <c r="C17" s="145"/>
      <c r="D17" s="145"/>
      <c r="E17" s="145"/>
      <c r="F17" s="15">
        <v>60</v>
      </c>
      <c r="G17" s="65">
        <f>'Item 2.2'!I5</f>
        <v>28.75</v>
      </c>
      <c r="H17" s="68">
        <f t="shared" si="0"/>
        <v>17.25</v>
      </c>
      <c r="I17" s="15"/>
      <c r="J17" s="109" t="s">
        <v>536</v>
      </c>
    </row>
    <row r="18" spans="1:10" ht="13.5" customHeight="1" x14ac:dyDescent="0.2">
      <c r="A18" s="144" t="s">
        <v>498</v>
      </c>
      <c r="B18" s="145"/>
      <c r="C18" s="145"/>
      <c r="D18" s="145"/>
      <c r="E18" s="145"/>
      <c r="F18" s="15">
        <v>50</v>
      </c>
      <c r="G18" s="68">
        <f>'Item 2.3'!I5</f>
        <v>28.75</v>
      </c>
      <c r="H18" s="68">
        <f t="shared" si="0"/>
        <v>14.375</v>
      </c>
      <c r="I18" s="15"/>
      <c r="J18" s="109" t="s">
        <v>534</v>
      </c>
    </row>
    <row r="19" spans="1:10" x14ac:dyDescent="0.2">
      <c r="A19" s="144" t="s">
        <v>499</v>
      </c>
      <c r="B19" s="145"/>
      <c r="C19" s="145"/>
      <c r="D19" s="145"/>
      <c r="E19" s="145"/>
      <c r="F19" s="15">
        <v>40</v>
      </c>
      <c r="G19" s="69">
        <f>'Item 2.4'!I5</f>
        <v>28.75</v>
      </c>
      <c r="H19" s="68">
        <f t="shared" si="0"/>
        <v>11.5</v>
      </c>
      <c r="I19" s="15"/>
      <c r="J19" s="109" t="s">
        <v>534</v>
      </c>
    </row>
    <row r="20" spans="1:10" ht="14.25" customHeight="1" x14ac:dyDescent="0.2">
      <c r="A20" s="144" t="s">
        <v>500</v>
      </c>
      <c r="B20" s="145"/>
      <c r="C20" s="145"/>
      <c r="D20" s="145"/>
      <c r="E20" s="145"/>
      <c r="F20" s="16">
        <v>25</v>
      </c>
      <c r="G20" s="69">
        <f>'Item 2.5'!I5</f>
        <v>28.75</v>
      </c>
      <c r="H20" s="68">
        <f t="shared" si="0"/>
        <v>7.1875</v>
      </c>
      <c r="I20" s="15"/>
      <c r="J20" s="109" t="s">
        <v>534</v>
      </c>
    </row>
    <row r="21" spans="1:10" ht="14.25" customHeight="1" x14ac:dyDescent="0.2">
      <c r="A21" s="146" t="s">
        <v>453</v>
      </c>
      <c r="B21" s="147"/>
      <c r="C21" s="147"/>
      <c r="D21" s="147"/>
      <c r="E21" s="148"/>
      <c r="F21" s="75">
        <v>30</v>
      </c>
      <c r="G21" s="69">
        <f>'Item 2.6'!I5</f>
        <v>28.75</v>
      </c>
      <c r="H21" s="68">
        <f t="shared" si="0"/>
        <v>8.625</v>
      </c>
      <c r="I21" s="15"/>
      <c r="J21" s="109" t="s">
        <v>540</v>
      </c>
    </row>
    <row r="22" spans="1:10" ht="28.5" customHeight="1" x14ac:dyDescent="0.2">
      <c r="A22" s="160" t="s">
        <v>454</v>
      </c>
      <c r="B22" s="161"/>
      <c r="C22" s="161"/>
      <c r="D22" s="161"/>
      <c r="E22" s="162"/>
      <c r="F22" s="16">
        <v>45</v>
      </c>
      <c r="G22" s="69">
        <f>'Item 2.7'!I5</f>
        <v>28.75</v>
      </c>
      <c r="H22" s="68">
        <f t="shared" ref="H22" si="1">F22*G22/100</f>
        <v>12.9375</v>
      </c>
      <c r="I22" s="15"/>
      <c r="J22" s="109" t="s">
        <v>539</v>
      </c>
    </row>
    <row r="23" spans="1:10" x14ac:dyDescent="0.2">
      <c r="A23" s="151" t="s">
        <v>13</v>
      </c>
      <c r="B23" s="151"/>
      <c r="C23" s="151"/>
      <c r="D23" s="151"/>
      <c r="E23" s="151"/>
      <c r="F23" s="17">
        <f>SUM(F16:F22)</f>
        <v>325</v>
      </c>
      <c r="G23" s="70"/>
      <c r="H23" s="70">
        <f>SUM(H16:H22)</f>
        <v>93.4375</v>
      </c>
      <c r="I23" s="15"/>
      <c r="J23" s="109"/>
    </row>
    <row r="24" spans="1:10" x14ac:dyDescent="0.2">
      <c r="A24" s="150" t="s">
        <v>459</v>
      </c>
      <c r="B24" s="150"/>
      <c r="C24" s="150"/>
      <c r="D24" s="150"/>
      <c r="E24" s="150"/>
      <c r="F24" s="13"/>
      <c r="G24" s="71"/>
      <c r="H24" s="73"/>
      <c r="I24" s="15"/>
      <c r="J24" s="109"/>
    </row>
    <row r="25" spans="1:10" x14ac:dyDescent="0.2">
      <c r="A25" s="144" t="s">
        <v>449</v>
      </c>
      <c r="B25" s="145"/>
      <c r="C25" s="145"/>
      <c r="D25" s="145"/>
      <c r="E25" s="145"/>
      <c r="F25" s="15">
        <v>75</v>
      </c>
      <c r="G25" s="69">
        <f>'Item 3.1'!I5</f>
        <v>28.75</v>
      </c>
      <c r="H25" s="68">
        <f t="shared" ref="H25:H30" si="2">F25*G25/100</f>
        <v>21.5625</v>
      </c>
      <c r="I25" s="15"/>
      <c r="J25" s="109" t="s">
        <v>538</v>
      </c>
    </row>
    <row r="26" spans="1:10" ht="28.5" customHeight="1" x14ac:dyDescent="0.2">
      <c r="A26" s="144" t="s">
        <v>494</v>
      </c>
      <c r="B26" s="145"/>
      <c r="C26" s="145"/>
      <c r="D26" s="145"/>
      <c r="E26" s="145"/>
      <c r="F26" s="16">
        <v>25</v>
      </c>
      <c r="G26" s="69">
        <f>'Item 3.2'!I5</f>
        <v>28.75</v>
      </c>
      <c r="H26" s="68">
        <f t="shared" si="2"/>
        <v>7.1875</v>
      </c>
      <c r="I26" s="15"/>
      <c r="J26" s="109" t="s">
        <v>537</v>
      </c>
    </row>
    <row r="27" spans="1:10" ht="27" customHeight="1" x14ac:dyDescent="0.2">
      <c r="A27" s="144" t="s">
        <v>451</v>
      </c>
      <c r="B27" s="145"/>
      <c r="C27" s="145"/>
      <c r="D27" s="145"/>
      <c r="E27" s="145"/>
      <c r="F27" s="15">
        <v>30</v>
      </c>
      <c r="G27" s="69">
        <f>'Item 3.3'!I5</f>
        <v>28.75</v>
      </c>
      <c r="H27" s="68">
        <f t="shared" si="2"/>
        <v>8.625</v>
      </c>
      <c r="I27" s="15"/>
      <c r="J27" s="109" t="s">
        <v>537</v>
      </c>
    </row>
    <row r="28" spans="1:10" ht="28.5" customHeight="1" x14ac:dyDescent="0.2">
      <c r="A28" s="144" t="s">
        <v>455</v>
      </c>
      <c r="B28" s="145"/>
      <c r="C28" s="145"/>
      <c r="D28" s="145"/>
      <c r="E28" s="145"/>
      <c r="F28" s="15">
        <v>70</v>
      </c>
      <c r="G28" s="65">
        <f>'Item 3.4'!I5</f>
        <v>28.75</v>
      </c>
      <c r="H28" s="68">
        <f t="shared" si="2"/>
        <v>20.125</v>
      </c>
      <c r="I28" s="15"/>
      <c r="J28" s="109" t="s">
        <v>536</v>
      </c>
    </row>
    <row r="29" spans="1:10" x14ac:dyDescent="0.2">
      <c r="A29" s="144" t="s">
        <v>456</v>
      </c>
      <c r="B29" s="145"/>
      <c r="C29" s="145"/>
      <c r="D29" s="145"/>
      <c r="E29" s="145"/>
      <c r="F29" s="15">
        <v>50</v>
      </c>
      <c r="G29" s="69">
        <f>'Item 3.5'!I5</f>
        <v>28.75</v>
      </c>
      <c r="H29" s="68">
        <f t="shared" si="2"/>
        <v>14.375</v>
      </c>
      <c r="I29" s="15"/>
      <c r="J29" s="109" t="s">
        <v>535</v>
      </c>
    </row>
    <row r="30" spans="1:10" ht="34.5" customHeight="1" x14ac:dyDescent="0.2">
      <c r="A30" s="144" t="s">
        <v>452</v>
      </c>
      <c r="B30" s="145"/>
      <c r="C30" s="145"/>
      <c r="D30" s="145"/>
      <c r="E30" s="145"/>
      <c r="F30" s="16">
        <v>70</v>
      </c>
      <c r="G30" s="69">
        <f>'Item 3.6'!I5</f>
        <v>28.75</v>
      </c>
      <c r="H30" s="68">
        <f t="shared" si="2"/>
        <v>20.125</v>
      </c>
      <c r="I30" s="15"/>
      <c r="J30" s="109" t="s">
        <v>534</v>
      </c>
    </row>
    <row r="31" spans="1:10" x14ac:dyDescent="0.2">
      <c r="A31" s="143" t="s">
        <v>13</v>
      </c>
      <c r="B31" s="143"/>
      <c r="C31" s="143"/>
      <c r="D31" s="143"/>
      <c r="E31" s="143"/>
      <c r="F31" s="17">
        <f>SUM(F25:F30)</f>
        <v>320</v>
      </c>
      <c r="G31" s="70"/>
      <c r="H31" s="70">
        <f>SUM(H24:H30)</f>
        <v>92</v>
      </c>
      <c r="I31" s="15"/>
      <c r="J31" s="109"/>
    </row>
    <row r="32" spans="1:10" x14ac:dyDescent="0.2">
      <c r="A32" s="18"/>
      <c r="B32" s="18"/>
      <c r="C32" s="18"/>
      <c r="D32" s="18"/>
      <c r="E32" s="5"/>
      <c r="F32" s="19"/>
      <c r="G32" s="72"/>
      <c r="H32" s="72"/>
      <c r="I32" s="19"/>
      <c r="J32" s="19"/>
    </row>
    <row r="34" spans="1:16" ht="66.75" customHeight="1" x14ac:dyDescent="0.2">
      <c r="A34" s="127" t="str">
        <f>'Item 1.1'!A50</f>
        <v xml:space="preserve">Suggestions for improvement for Item 1.1: </v>
      </c>
      <c r="B34" s="141"/>
      <c r="C34" s="141"/>
      <c r="D34" s="141"/>
      <c r="E34" s="141"/>
      <c r="F34" s="141"/>
      <c r="G34" s="141"/>
      <c r="H34" s="141"/>
      <c r="I34" s="79"/>
      <c r="J34" s="80"/>
      <c r="K34" s="80"/>
      <c r="L34" s="80"/>
      <c r="M34" s="80"/>
      <c r="N34" s="80"/>
      <c r="O34" s="80"/>
      <c r="P34" s="80"/>
    </row>
    <row r="35" spans="1:16" ht="84" customHeight="1" x14ac:dyDescent="0.2">
      <c r="A35" s="127" t="str">
        <f>'Item 1.2'!A50</f>
        <v>Suggestions for improvement  for Item 1.2</v>
      </c>
      <c r="B35" s="141"/>
      <c r="C35" s="141"/>
      <c r="D35" s="141"/>
      <c r="E35" s="141"/>
      <c r="F35" s="141"/>
      <c r="G35" s="141"/>
      <c r="H35" s="141"/>
    </row>
    <row r="36" spans="1:16" ht="75" customHeight="1" x14ac:dyDescent="0.2">
      <c r="A36" s="127" t="str">
        <f>'Item 1.3'!A50</f>
        <v>Suggestions for improvement for Item 1.3</v>
      </c>
      <c r="B36" s="141"/>
      <c r="C36" s="141"/>
      <c r="D36" s="141"/>
      <c r="E36" s="141"/>
      <c r="F36" s="141"/>
      <c r="G36" s="141"/>
      <c r="H36" s="141"/>
    </row>
    <row r="37" spans="1:16" ht="35.25" customHeight="1" x14ac:dyDescent="0.2">
      <c r="A37" s="127" t="str">
        <f>'Item 1.4'!A51</f>
        <v>Suggestions for improvement for Item 1.4</v>
      </c>
      <c r="B37" s="141"/>
      <c r="C37" s="141"/>
      <c r="D37" s="141"/>
      <c r="E37" s="141"/>
      <c r="F37" s="141"/>
      <c r="G37" s="141"/>
      <c r="H37" s="141"/>
    </row>
    <row r="38" spans="1:16" ht="56.25" customHeight="1" x14ac:dyDescent="0.2">
      <c r="A38" s="127" t="str">
        <f>'Item 1.5'!A51</f>
        <v>Suggestions for improvement for Item 1.5</v>
      </c>
      <c r="B38" s="141"/>
      <c r="C38" s="141"/>
      <c r="D38" s="141"/>
      <c r="E38" s="141"/>
      <c r="F38" s="141"/>
      <c r="G38" s="141"/>
      <c r="H38" s="141"/>
    </row>
    <row r="39" spans="1:16" ht="41.25" customHeight="1" x14ac:dyDescent="0.2">
      <c r="A39" s="127" t="str">
        <f>'Item 2.1'!A50</f>
        <v>Suggestions for improvement for Item 2.1</v>
      </c>
      <c r="B39" s="141"/>
      <c r="C39" s="141"/>
      <c r="D39" s="141"/>
      <c r="E39" s="141"/>
      <c r="F39" s="141"/>
      <c r="G39" s="141"/>
      <c r="H39" s="141"/>
    </row>
    <row r="40" spans="1:16" ht="46.5" customHeight="1" x14ac:dyDescent="0.2">
      <c r="A40" s="127" t="str">
        <f>'Item 2.2'!A50</f>
        <v>Suggestions for improvement for Item 2.2</v>
      </c>
      <c r="B40" s="141"/>
      <c r="C40" s="141"/>
      <c r="D40" s="141"/>
      <c r="E40" s="141"/>
      <c r="F40" s="141"/>
      <c r="G40" s="141"/>
      <c r="H40" s="141"/>
    </row>
    <row r="41" spans="1:16" ht="48.75" customHeight="1" x14ac:dyDescent="0.2">
      <c r="A41" s="127" t="str">
        <f>'Item 2.3'!A50</f>
        <v>Suggestions for improvement for Item 2.3</v>
      </c>
      <c r="B41" s="141"/>
      <c r="C41" s="141"/>
      <c r="D41" s="141"/>
      <c r="E41" s="141"/>
      <c r="F41" s="141"/>
      <c r="G41" s="141"/>
      <c r="H41" s="141"/>
    </row>
    <row r="42" spans="1:16" ht="45.75" customHeight="1" x14ac:dyDescent="0.2">
      <c r="A42" s="127" t="str">
        <f>'Item 2.4'!A50</f>
        <v>Suggestions for improvement for Item 2.4</v>
      </c>
      <c r="B42" s="141"/>
      <c r="C42" s="141"/>
      <c r="D42" s="141"/>
      <c r="E42" s="141"/>
      <c r="F42" s="141"/>
      <c r="G42" s="141"/>
      <c r="H42" s="141"/>
    </row>
    <row r="43" spans="1:16" ht="52.5" customHeight="1" x14ac:dyDescent="0.2">
      <c r="A43" s="127" t="str">
        <f>'Item 2.5'!A50</f>
        <v>Suggestions for improvement for Item 2.5</v>
      </c>
      <c r="B43" s="141"/>
      <c r="C43" s="141"/>
      <c r="D43" s="141"/>
      <c r="E43" s="141"/>
      <c r="F43" s="141"/>
      <c r="G43" s="141"/>
      <c r="H43" s="141"/>
    </row>
    <row r="44" spans="1:16" ht="41.25" customHeight="1" x14ac:dyDescent="0.2">
      <c r="A44" s="127" t="str">
        <f>'Item 2.6'!A51</f>
        <v>Suggestions for improvement for Item 2.6</v>
      </c>
      <c r="B44" s="141"/>
      <c r="C44" s="141"/>
      <c r="D44" s="141"/>
      <c r="E44" s="141"/>
      <c r="F44" s="141"/>
      <c r="G44" s="141"/>
      <c r="H44" s="141"/>
    </row>
    <row r="45" spans="1:16" ht="45" customHeight="1" x14ac:dyDescent="0.2">
      <c r="A45" s="127" t="str">
        <f>'Item 2.7'!A52</f>
        <v>Suggestions for improvement for Item 2.7</v>
      </c>
      <c r="B45" s="141"/>
      <c r="C45" s="141"/>
      <c r="D45" s="141"/>
      <c r="E45" s="141"/>
      <c r="F45" s="141"/>
      <c r="G45" s="141"/>
      <c r="H45" s="141"/>
    </row>
    <row r="46" spans="1:16" ht="55.5" customHeight="1" x14ac:dyDescent="0.2">
      <c r="A46" s="127" t="str">
        <f>'Item 3.1'!A50</f>
        <v>Suggestions for improvement for Item 3.1</v>
      </c>
      <c r="B46" s="141"/>
      <c r="C46" s="141"/>
      <c r="D46" s="141"/>
      <c r="E46" s="141"/>
      <c r="F46" s="141"/>
      <c r="G46" s="141"/>
      <c r="H46" s="141"/>
    </row>
    <row r="47" spans="1:16" ht="36" customHeight="1" x14ac:dyDescent="0.2">
      <c r="A47" s="127" t="str">
        <f>'Item 3.2'!A54</f>
        <v>Suggestions for improvement for Item 3.2</v>
      </c>
      <c r="B47" s="141"/>
      <c r="C47" s="141"/>
      <c r="D47" s="141"/>
      <c r="E47" s="141"/>
      <c r="F47" s="141"/>
      <c r="G47" s="141"/>
      <c r="H47" s="141"/>
    </row>
    <row r="48" spans="1:16" ht="36.75" customHeight="1" x14ac:dyDescent="0.2">
      <c r="A48" s="127" t="str">
        <f>'Item 3.3'!A51</f>
        <v>Suggestions for improvement for Item 3.3</v>
      </c>
      <c r="B48" s="141"/>
      <c r="C48" s="141"/>
      <c r="D48" s="141"/>
      <c r="E48" s="141"/>
      <c r="F48" s="141"/>
      <c r="G48" s="141"/>
      <c r="H48" s="141"/>
    </row>
    <row r="49" spans="1:8" ht="46.5" customHeight="1" x14ac:dyDescent="0.2">
      <c r="A49" s="127" t="str">
        <f>'Item 3.4'!A50</f>
        <v>Suggestions for improvement for Item 3.4</v>
      </c>
      <c r="B49" s="141"/>
      <c r="C49" s="141"/>
      <c r="D49" s="141"/>
      <c r="E49" s="141"/>
      <c r="F49" s="141"/>
      <c r="G49" s="141"/>
      <c r="H49" s="141"/>
    </row>
    <row r="50" spans="1:8" ht="36.75" customHeight="1" x14ac:dyDescent="0.2">
      <c r="A50" s="127" t="str">
        <f>'Item 3.5'!A58</f>
        <v>Suggestions for improvement for Item 3.5</v>
      </c>
      <c r="B50" s="141"/>
      <c r="C50" s="141"/>
      <c r="D50" s="141"/>
      <c r="E50" s="141"/>
      <c r="F50" s="141"/>
      <c r="G50" s="141"/>
      <c r="H50" s="141"/>
    </row>
    <row r="51" spans="1:8" ht="68.25" customHeight="1" x14ac:dyDescent="0.2">
      <c r="A51" s="127" t="str">
        <f>'Item 3.6'!A50</f>
        <v>Suggestions for improvement for Item 3.6</v>
      </c>
      <c r="B51" s="141"/>
      <c r="C51" s="141"/>
      <c r="D51" s="141"/>
      <c r="E51" s="141"/>
      <c r="F51" s="141"/>
      <c r="G51" s="141"/>
      <c r="H51" s="141"/>
    </row>
    <row r="52" spans="1:8" x14ac:dyDescent="0.2">
      <c r="A52" s="142"/>
      <c r="B52" s="142"/>
      <c r="C52" s="142"/>
      <c r="D52" s="142"/>
      <c r="E52" s="142"/>
      <c r="F52" s="142"/>
      <c r="G52" s="142"/>
      <c r="H52" s="142"/>
    </row>
    <row r="53" spans="1:8" x14ac:dyDescent="0.2">
      <c r="A53" s="142"/>
      <c r="B53" s="142"/>
      <c r="C53" s="142"/>
      <c r="D53" s="142"/>
      <c r="E53" s="142"/>
      <c r="F53" s="142"/>
      <c r="G53" s="142"/>
      <c r="H53" s="142"/>
    </row>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sheetData>
  <mergeCells count="53">
    <mergeCell ref="A14:E14"/>
    <mergeCell ref="A8:E8"/>
    <mergeCell ref="A30:E30"/>
    <mergeCell ref="A10:E10"/>
    <mergeCell ref="A27:E27"/>
    <mergeCell ref="A25:E25"/>
    <mergeCell ref="A26:E26"/>
    <mergeCell ref="A22:E22"/>
    <mergeCell ref="H2:I2"/>
    <mergeCell ref="A24:E24"/>
    <mergeCell ref="A23:E23"/>
    <mergeCell ref="A16:E16"/>
    <mergeCell ref="A11:E11"/>
    <mergeCell ref="B2:F2"/>
    <mergeCell ref="A9:E9"/>
    <mergeCell ref="A7:E7"/>
    <mergeCell ref="A4:E4"/>
    <mergeCell ref="A3:J3"/>
    <mergeCell ref="A5:E5"/>
    <mergeCell ref="F4:J4"/>
    <mergeCell ref="F6:H6"/>
    <mergeCell ref="A12:E12"/>
    <mergeCell ref="A13:E13"/>
    <mergeCell ref="A15:E15"/>
    <mergeCell ref="A34:H34"/>
    <mergeCell ref="A35:H35"/>
    <mergeCell ref="A36:H36"/>
    <mergeCell ref="A37:H37"/>
    <mergeCell ref="A38:H38"/>
    <mergeCell ref="A31:E31"/>
    <mergeCell ref="A17:E17"/>
    <mergeCell ref="A18:E18"/>
    <mergeCell ref="A19:E19"/>
    <mergeCell ref="A20:E20"/>
    <mergeCell ref="A21:E21"/>
    <mergeCell ref="A28:E28"/>
    <mergeCell ref="A29:E29"/>
    <mergeCell ref="J6:J7"/>
    <mergeCell ref="A40:H40"/>
    <mergeCell ref="A52:H52"/>
    <mergeCell ref="A53:H53"/>
    <mergeCell ref="A46:H46"/>
    <mergeCell ref="A47:H47"/>
    <mergeCell ref="A48:H48"/>
    <mergeCell ref="A49:H49"/>
    <mergeCell ref="A50:H50"/>
    <mergeCell ref="A51:H51"/>
    <mergeCell ref="A41:H41"/>
    <mergeCell ref="A42:H42"/>
    <mergeCell ref="A43:H43"/>
    <mergeCell ref="A44:H44"/>
    <mergeCell ref="A45:H45"/>
    <mergeCell ref="A39:H39"/>
  </mergeCells>
  <phoneticPr fontId="1" type="noConversion"/>
  <pageMargins left="0.75" right="0.75" top="1" bottom="1" header="0.5" footer="0.5"/>
  <pageSetup scale="99" fitToHeight="3"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dimension ref="A1:B6"/>
  <sheetViews>
    <sheetView workbookViewId="0">
      <selection activeCell="B7" sqref="B7"/>
    </sheetView>
  </sheetViews>
  <sheetFormatPr defaultColWidth="8.85546875" defaultRowHeight="12.75" x14ac:dyDescent="0.2"/>
  <cols>
    <col min="1" max="1" width="17.140625" customWidth="1"/>
  </cols>
  <sheetData>
    <row r="1" spans="1:2" x14ac:dyDescent="0.2">
      <c r="A1" s="9" t="s">
        <v>344</v>
      </c>
      <c r="B1" s="9">
        <v>100</v>
      </c>
    </row>
    <row r="2" spans="1:2" x14ac:dyDescent="0.2">
      <c r="A2" s="9" t="s">
        <v>345</v>
      </c>
      <c r="B2" s="9">
        <v>50</v>
      </c>
    </row>
    <row r="3" spans="1:2" x14ac:dyDescent="0.2">
      <c r="A3" s="9" t="s">
        <v>348</v>
      </c>
      <c r="B3" s="9">
        <v>70</v>
      </c>
    </row>
    <row r="4" spans="1:2" x14ac:dyDescent="0.2">
      <c r="A4" s="9" t="s">
        <v>346</v>
      </c>
      <c r="B4" s="9">
        <v>30</v>
      </c>
    </row>
    <row r="5" spans="1:2" x14ac:dyDescent="0.2">
      <c r="A5" s="9" t="s">
        <v>347</v>
      </c>
      <c r="B5" s="9">
        <v>0</v>
      </c>
    </row>
    <row r="6" spans="1:2" x14ac:dyDescent="0.2">
      <c r="A6" s="20" t="s">
        <v>363</v>
      </c>
      <c r="B6" s="9">
        <v>20</v>
      </c>
    </row>
  </sheetData>
  <sheetProtection password="C0F4" sheet="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5"/>
  <sheetViews>
    <sheetView workbookViewId="0">
      <selection activeCell="B40" sqref="B40"/>
    </sheetView>
  </sheetViews>
  <sheetFormatPr defaultColWidth="9.140625" defaultRowHeight="12.75" x14ac:dyDescent="0.2"/>
  <cols>
    <col min="1" max="16384" width="9.140625" style="6"/>
  </cols>
  <sheetData>
    <row r="1" spans="1:13" s="99" customFormat="1" ht="24" customHeight="1" x14ac:dyDescent="0.3">
      <c r="A1" s="114" t="s">
        <v>411</v>
      </c>
      <c r="B1" s="114"/>
      <c r="C1" s="114"/>
      <c r="D1" s="114"/>
      <c r="E1" s="114"/>
      <c r="F1" s="114"/>
      <c r="G1" s="114"/>
      <c r="H1" s="114"/>
      <c r="I1" s="114"/>
      <c r="J1" s="114"/>
      <c r="K1" s="114"/>
      <c r="L1" s="114"/>
      <c r="M1" s="114"/>
    </row>
    <row r="2" spans="1:13" x14ac:dyDescent="0.2">
      <c r="A2" s="92"/>
      <c r="B2"/>
    </row>
    <row r="3" spans="1:13" ht="15.75" x14ac:dyDescent="0.25">
      <c r="A3" s="93"/>
      <c r="B3"/>
    </row>
    <row r="4" spans="1:13" x14ac:dyDescent="0.2">
      <c r="A4"/>
      <c r="B4"/>
    </row>
    <row r="5" spans="1:13" ht="13.5" x14ac:dyDescent="0.2">
      <c r="A5" s="94" t="s">
        <v>412</v>
      </c>
      <c r="B5"/>
    </row>
    <row r="6" spans="1:13" ht="13.5" x14ac:dyDescent="0.2">
      <c r="A6" s="95" t="s">
        <v>413</v>
      </c>
      <c r="B6"/>
    </row>
    <row r="7" spans="1:13" ht="13.5" x14ac:dyDescent="0.2">
      <c r="A7" s="95" t="s">
        <v>414</v>
      </c>
      <c r="B7"/>
    </row>
    <row r="8" spans="1:13" ht="13.5" x14ac:dyDescent="0.2">
      <c r="A8" s="95" t="s">
        <v>415</v>
      </c>
      <c r="B8"/>
    </row>
    <row r="9" spans="1:13" ht="13.5" x14ac:dyDescent="0.2">
      <c r="A9" s="94" t="s">
        <v>416</v>
      </c>
      <c r="B9"/>
    </row>
    <row r="10" spans="1:13" ht="13.5" x14ac:dyDescent="0.2">
      <c r="A10" s="95" t="s">
        <v>417</v>
      </c>
      <c r="B10"/>
    </row>
    <row r="11" spans="1:13" ht="13.5" x14ac:dyDescent="0.2">
      <c r="A11" s="94" t="s">
        <v>418</v>
      </c>
      <c r="B11"/>
    </row>
    <row r="12" spans="1:13" ht="15" x14ac:dyDescent="0.25">
      <c r="A12" s="95" t="s">
        <v>419</v>
      </c>
      <c r="B12" s="113"/>
      <c r="C12" s="113"/>
      <c r="D12" s="113"/>
      <c r="E12" s="113"/>
      <c r="F12" s="113"/>
      <c r="G12" s="113"/>
      <c r="H12" s="113"/>
      <c r="I12" s="113"/>
      <c r="J12" s="113"/>
      <c r="K12" s="113"/>
      <c r="L12" s="113"/>
      <c r="M12" s="113"/>
    </row>
    <row r="13" spans="1:13" x14ac:dyDescent="0.2">
      <c r="A13" s="96"/>
      <c r="B13"/>
    </row>
    <row r="14" spans="1:13" ht="15.75" x14ac:dyDescent="0.25">
      <c r="A14" s="97"/>
      <c r="B14"/>
    </row>
    <row r="15" spans="1:13" ht="13.5" x14ac:dyDescent="0.2">
      <c r="A15" s="94" t="s">
        <v>420</v>
      </c>
      <c r="B15"/>
    </row>
    <row r="16" spans="1:13" ht="13.5" x14ac:dyDescent="0.2">
      <c r="A16" s="95" t="s">
        <v>421</v>
      </c>
      <c r="B16"/>
    </row>
    <row r="17" spans="1:13" ht="13.5" x14ac:dyDescent="0.2">
      <c r="A17" s="95" t="s">
        <v>422</v>
      </c>
      <c r="B17"/>
    </row>
    <row r="18" spans="1:13" ht="13.5" x14ac:dyDescent="0.2">
      <c r="A18" s="95" t="s">
        <v>423</v>
      </c>
      <c r="B18"/>
    </row>
    <row r="19" spans="1:13" ht="13.5" x14ac:dyDescent="0.2">
      <c r="A19" s="94" t="s">
        <v>424</v>
      </c>
      <c r="B19"/>
    </row>
    <row r="20" spans="1:13" ht="15" x14ac:dyDescent="0.25">
      <c r="A20" s="95" t="s">
        <v>425</v>
      </c>
      <c r="B20" s="100"/>
      <c r="C20" s="100"/>
      <c r="D20" s="100"/>
      <c r="E20" s="100"/>
      <c r="F20" s="100"/>
      <c r="G20" s="100"/>
      <c r="H20" s="100"/>
      <c r="I20" s="100"/>
      <c r="J20" s="100"/>
      <c r="K20" s="100"/>
      <c r="L20" s="100"/>
      <c r="M20" s="100"/>
    </row>
    <row r="21" spans="1:13" ht="13.5" x14ac:dyDescent="0.2">
      <c r="A21" s="95" t="s">
        <v>426</v>
      </c>
      <c r="B21"/>
    </row>
    <row r="22" spans="1:13" ht="13.5" x14ac:dyDescent="0.2">
      <c r="A22" s="95" t="s">
        <v>427</v>
      </c>
      <c r="B22"/>
    </row>
    <row r="23" spans="1:13" ht="13.5" x14ac:dyDescent="0.2">
      <c r="A23" s="95" t="s">
        <v>428</v>
      </c>
      <c r="B23"/>
    </row>
    <row r="24" spans="1:13" ht="13.5" x14ac:dyDescent="0.2">
      <c r="A24" s="94" t="s">
        <v>429</v>
      </c>
      <c r="B24"/>
    </row>
    <row r="25" spans="1:13" ht="13.5" x14ac:dyDescent="0.2">
      <c r="A25" s="95" t="s">
        <v>430</v>
      </c>
      <c r="B25"/>
    </row>
    <row r="26" spans="1:13" ht="13.5" x14ac:dyDescent="0.2">
      <c r="A26" s="94" t="s">
        <v>431</v>
      </c>
      <c r="B26"/>
    </row>
    <row r="27" spans="1:13" ht="13.5" x14ac:dyDescent="0.2">
      <c r="A27" s="95" t="s">
        <v>432</v>
      </c>
      <c r="B27"/>
    </row>
    <row r="28" spans="1:13" ht="13.5" x14ac:dyDescent="0.2">
      <c r="A28" s="94" t="s">
        <v>433</v>
      </c>
      <c r="B28"/>
    </row>
    <row r="29" spans="1:13" ht="13.5" x14ac:dyDescent="0.2">
      <c r="A29" s="95" t="s">
        <v>434</v>
      </c>
      <c r="B29"/>
    </row>
    <row r="30" spans="1:13" ht="13.5" x14ac:dyDescent="0.2">
      <c r="A30" s="95" t="s">
        <v>435</v>
      </c>
      <c r="B30"/>
    </row>
    <row r="31" spans="1:13" ht="13.5" x14ac:dyDescent="0.2">
      <c r="A31" s="95" t="s">
        <v>436</v>
      </c>
      <c r="B31"/>
    </row>
    <row r="32" spans="1:13" ht="20.25" customHeight="1" x14ac:dyDescent="0.2">
      <c r="A32" s="98"/>
      <c r="B32"/>
    </row>
    <row r="33" spans="1:2" ht="15.75" x14ac:dyDescent="0.25">
      <c r="A33" s="97"/>
      <c r="B33"/>
    </row>
    <row r="34" spans="1:2" ht="13.5" x14ac:dyDescent="0.2">
      <c r="A34" s="94" t="s">
        <v>437</v>
      </c>
      <c r="B34"/>
    </row>
    <row r="35" spans="1:2" ht="13.5" x14ac:dyDescent="0.2">
      <c r="A35" s="95" t="s">
        <v>438</v>
      </c>
      <c r="B35"/>
    </row>
    <row r="36" spans="1:2" ht="13.5" x14ac:dyDescent="0.2">
      <c r="A36" s="95" t="s">
        <v>439</v>
      </c>
      <c r="B36"/>
    </row>
    <row r="37" spans="1:2" ht="13.5" x14ac:dyDescent="0.2">
      <c r="A37" s="95" t="s">
        <v>440</v>
      </c>
      <c r="B37"/>
    </row>
    <row r="38" spans="1:2" ht="13.5" x14ac:dyDescent="0.2">
      <c r="A38" s="94" t="s">
        <v>441</v>
      </c>
      <c r="B38"/>
    </row>
    <row r="39" spans="1:2" ht="13.5" x14ac:dyDescent="0.2">
      <c r="A39" s="95" t="s">
        <v>448</v>
      </c>
      <c r="B39"/>
    </row>
    <row r="40" spans="1:2" ht="13.5" x14ac:dyDescent="0.2">
      <c r="A40" s="95"/>
      <c r="B40" s="101" t="s">
        <v>447</v>
      </c>
    </row>
    <row r="41" spans="1:2" ht="13.5" x14ac:dyDescent="0.2">
      <c r="A41" s="95" t="s">
        <v>442</v>
      </c>
      <c r="B41"/>
    </row>
    <row r="42" spans="1:2" ht="13.5" x14ac:dyDescent="0.2">
      <c r="A42" s="94" t="s">
        <v>443</v>
      </c>
      <c r="B42"/>
    </row>
    <row r="43" spans="1:2" ht="13.5" x14ac:dyDescent="0.2">
      <c r="A43" s="95" t="s">
        <v>444</v>
      </c>
      <c r="B43"/>
    </row>
    <row r="44" spans="1:2" ht="13.5" x14ac:dyDescent="0.2">
      <c r="A44" s="94" t="s">
        <v>445</v>
      </c>
      <c r="B44"/>
    </row>
    <row r="45" spans="1:2" ht="13.5" x14ac:dyDescent="0.2">
      <c r="A45" s="95" t="s">
        <v>446</v>
      </c>
      <c r="B45"/>
    </row>
    <row r="46" spans="1:2" ht="15" x14ac:dyDescent="0.25">
      <c r="A46" s="87"/>
      <c r="B46"/>
    </row>
    <row r="47" spans="1:2" ht="15" x14ac:dyDescent="0.25">
      <c r="A47" s="87"/>
      <c r="B47"/>
    </row>
    <row r="48" spans="1:2" ht="15" x14ac:dyDescent="0.25">
      <c r="A48" s="82"/>
      <c r="B48"/>
    </row>
    <row r="49" spans="1:2" x14ac:dyDescent="0.2">
      <c r="A49" s="83"/>
      <c r="B49"/>
    </row>
    <row r="50" spans="1:2" x14ac:dyDescent="0.2">
      <c r="A50" s="83"/>
      <c r="B50"/>
    </row>
    <row r="51" spans="1:2" x14ac:dyDescent="0.2">
      <c r="A51" s="83"/>
      <c r="B51"/>
    </row>
    <row r="52" spans="1:2" x14ac:dyDescent="0.2">
      <c r="A52" s="85"/>
      <c r="B52"/>
    </row>
    <row r="53" spans="1:2" ht="15" x14ac:dyDescent="0.25">
      <c r="A53" s="86"/>
      <c r="B53"/>
    </row>
    <row r="54" spans="1:2" ht="15" x14ac:dyDescent="0.25">
      <c r="A54" s="82"/>
      <c r="B54"/>
    </row>
    <row r="55" spans="1:2" ht="15" x14ac:dyDescent="0.25">
      <c r="A55" s="84"/>
      <c r="B55"/>
    </row>
  </sheetData>
  <sheetProtection password="C734" sheet="1" objects="1" scenarios="1"/>
  <mergeCells count="2">
    <mergeCell ref="B12:M12"/>
    <mergeCell ref="A1:M1"/>
  </mergeCells>
  <pageMargins left="0.7" right="0.7" top="0.75" bottom="0.75" header="0.3" footer="0.3"/>
  <pageSetup scale="75" orientation="landscape" horizontalDpi="4294967293" verticalDpi="4294967293"/>
  <headerFooter>
    <oddHeader>&amp;A</oddHeader>
    <oddFooter>Page &amp;P of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2:K59"/>
  <sheetViews>
    <sheetView topLeftCell="A44" workbookViewId="0">
      <selection activeCell="A10" sqref="A10"/>
    </sheetView>
  </sheetViews>
  <sheetFormatPr defaultColWidth="9.140625" defaultRowHeight="12.75" x14ac:dyDescent="0.2"/>
  <cols>
    <col min="1" max="1" width="12.140625" style="25" customWidth="1"/>
    <col min="2" max="2" width="0.140625" style="25" customWidth="1"/>
    <col min="3" max="3" width="4.42578125" style="25" customWidth="1"/>
    <col min="4" max="4" width="9.140625" style="26"/>
    <col min="5" max="6" width="9.140625" style="25"/>
    <col min="7" max="7" width="16.42578125" style="25" customWidth="1"/>
    <col min="8" max="8" width="19.85546875" style="25" customWidth="1"/>
    <col min="9" max="9" width="13" style="37" customWidth="1"/>
    <col min="10" max="10" width="9.7109375" style="37" hidden="1" customWidth="1"/>
    <col min="11" max="16384" width="9.140625" style="25"/>
  </cols>
  <sheetData>
    <row r="2" spans="1:10" s="24" customFormat="1" x14ac:dyDescent="0.2">
      <c r="A2" s="128" t="s">
        <v>349</v>
      </c>
      <c r="B2" s="129"/>
      <c r="C2" s="129"/>
      <c r="D2" s="129"/>
      <c r="E2" s="129"/>
      <c r="F2" s="129"/>
      <c r="G2" s="129"/>
      <c r="H2" s="129"/>
      <c r="I2" s="23"/>
      <c r="J2" s="23"/>
    </row>
    <row r="3" spans="1:10" ht="9.75" customHeight="1" x14ac:dyDescent="0.2">
      <c r="I3" s="27"/>
      <c r="J3" s="27" t="s">
        <v>365</v>
      </c>
    </row>
    <row r="4" spans="1:10" ht="15" customHeight="1" x14ac:dyDescent="0.2">
      <c r="A4" s="132" t="s">
        <v>376</v>
      </c>
      <c r="B4" s="132"/>
      <c r="C4" s="132"/>
      <c r="D4" s="132"/>
      <c r="E4" s="132"/>
      <c r="F4" s="132"/>
      <c r="G4" s="132"/>
      <c r="H4" s="132"/>
      <c r="I4" s="30"/>
      <c r="J4" s="31">
        <v>0</v>
      </c>
    </row>
    <row r="5" spans="1:10" ht="13.5" thickBot="1" x14ac:dyDescent="0.25">
      <c r="A5" s="32" t="s">
        <v>2</v>
      </c>
      <c r="B5" s="32"/>
      <c r="C5" s="32"/>
      <c r="D5" s="33"/>
      <c r="E5" s="32"/>
      <c r="F5" s="131" t="s">
        <v>10</v>
      </c>
      <c r="G5" s="131"/>
      <c r="H5" s="131"/>
      <c r="I5" s="34">
        <f>SUM(J12+J31+J35+J47)</f>
        <v>28.75</v>
      </c>
      <c r="J5" s="35"/>
    </row>
    <row r="6" spans="1:10" x14ac:dyDescent="0.2">
      <c r="A6" s="130" t="s">
        <v>529</v>
      </c>
      <c r="B6" s="130"/>
      <c r="C6" s="130"/>
      <c r="D6" s="130"/>
      <c r="E6" s="130"/>
      <c r="F6" s="130"/>
      <c r="G6" s="130"/>
      <c r="H6" s="130"/>
    </row>
    <row r="7" spans="1:10" x14ac:dyDescent="0.2">
      <c r="A7" s="38" t="s">
        <v>1</v>
      </c>
    </row>
    <row r="8" spans="1:10" s="38" customFormat="1" ht="28.5" customHeight="1" x14ac:dyDescent="0.2">
      <c r="A8" s="39" t="s">
        <v>4</v>
      </c>
      <c r="C8" s="125" t="s">
        <v>0</v>
      </c>
      <c r="D8" s="125"/>
      <c r="E8" s="125"/>
      <c r="F8" s="125"/>
      <c r="G8" s="125"/>
      <c r="H8" s="125"/>
      <c r="I8" s="27" t="s">
        <v>350</v>
      </c>
      <c r="J8" s="27"/>
    </row>
    <row r="9" spans="1:10" ht="18.75" customHeight="1" thickBot="1" x14ac:dyDescent="0.25">
      <c r="I9" s="40">
        <f>B27</f>
        <v>50</v>
      </c>
      <c r="J9" s="41" t="s">
        <v>338</v>
      </c>
    </row>
    <row r="10" spans="1:10" ht="28.5" customHeight="1" x14ac:dyDescent="0.2">
      <c r="A10" s="42" t="s">
        <v>345</v>
      </c>
      <c r="B10" s="43">
        <f>VLOOKUP(A10,(Sheet1!A1:B6),2,)</f>
        <v>50</v>
      </c>
      <c r="C10" s="29"/>
      <c r="D10" s="133" t="s">
        <v>34</v>
      </c>
      <c r="E10" s="133"/>
      <c r="F10" s="133"/>
      <c r="G10" s="133"/>
      <c r="H10" s="133"/>
      <c r="J10" s="25"/>
    </row>
    <row r="11" spans="1:10" s="26" customFormat="1" ht="28.5" customHeight="1" x14ac:dyDescent="0.2">
      <c r="A11" s="42" t="s">
        <v>345</v>
      </c>
      <c r="B11" s="43">
        <f>VLOOKUP(A11,(Sheet1!A1:B6),2,)</f>
        <v>50</v>
      </c>
      <c r="C11" s="44"/>
      <c r="D11" s="120" t="s">
        <v>35</v>
      </c>
      <c r="E11" s="127"/>
      <c r="F11" s="127"/>
      <c r="G11" s="127"/>
      <c r="H11" s="127"/>
      <c r="I11" s="46"/>
      <c r="J11" s="47" t="s">
        <v>340</v>
      </c>
    </row>
    <row r="12" spans="1:10" ht="36" customHeight="1" x14ac:dyDescent="0.2">
      <c r="A12" s="42" t="s">
        <v>345</v>
      </c>
      <c r="B12" s="43">
        <f>VLOOKUP(A12,(Sheet1!A1:B6),2,)</f>
        <v>50</v>
      </c>
      <c r="C12" s="48"/>
      <c r="D12" s="120" t="s">
        <v>331</v>
      </c>
      <c r="E12" s="127"/>
      <c r="F12" s="127"/>
      <c r="G12" s="127"/>
      <c r="H12" s="127"/>
      <c r="J12" s="37">
        <f>I9*30*0.01</f>
        <v>15</v>
      </c>
    </row>
    <row r="13" spans="1:10" ht="39" customHeight="1" x14ac:dyDescent="0.2">
      <c r="A13" s="42" t="s">
        <v>345</v>
      </c>
      <c r="B13" s="43">
        <f>VLOOKUP(A13,(Sheet1!A1:B6),2,)</f>
        <v>50</v>
      </c>
      <c r="C13" s="48"/>
      <c r="D13" s="120" t="s">
        <v>332</v>
      </c>
      <c r="E13" s="127"/>
      <c r="F13" s="127"/>
      <c r="G13" s="127"/>
      <c r="H13" s="127"/>
    </row>
    <row r="14" spans="1:10" ht="27.75" customHeight="1" x14ac:dyDescent="0.2">
      <c r="A14" s="42" t="s">
        <v>345</v>
      </c>
      <c r="B14" s="43">
        <f>VLOOKUP(A14,(Sheet1!A1:B6),2,)</f>
        <v>50</v>
      </c>
      <c r="C14" s="48"/>
      <c r="D14" s="120" t="s">
        <v>333</v>
      </c>
      <c r="E14" s="127"/>
      <c r="F14" s="127"/>
      <c r="G14" s="127"/>
      <c r="H14" s="127"/>
    </row>
    <row r="15" spans="1:10" ht="24.75" customHeight="1" x14ac:dyDescent="0.2">
      <c r="A15" s="42" t="s">
        <v>345</v>
      </c>
      <c r="B15" s="43">
        <f>VLOOKUP(A15,(Sheet1!A1:B6),2,)</f>
        <v>50</v>
      </c>
      <c r="C15" s="48"/>
      <c r="D15" s="120" t="s">
        <v>37</v>
      </c>
      <c r="E15" s="127"/>
      <c r="F15" s="127"/>
      <c r="G15" s="127"/>
      <c r="H15" s="127"/>
    </row>
    <row r="16" spans="1:10" ht="32.25" customHeight="1" x14ac:dyDescent="0.2">
      <c r="A16" s="42" t="s">
        <v>345</v>
      </c>
      <c r="B16" s="43">
        <f>VLOOKUP(A16,(Sheet1!A1:B6),2,)</f>
        <v>50</v>
      </c>
      <c r="C16" s="48"/>
      <c r="D16" s="122" t="s">
        <v>467</v>
      </c>
      <c r="E16" s="122"/>
      <c r="F16" s="122"/>
      <c r="G16" s="122"/>
      <c r="H16" s="122"/>
    </row>
    <row r="17" spans="1:10" ht="36" customHeight="1" x14ac:dyDescent="0.2">
      <c r="A17" s="42" t="s">
        <v>345</v>
      </c>
      <c r="B17" s="43">
        <f>VLOOKUP(A17,(Sheet1!A1:B6),2,)</f>
        <v>50</v>
      </c>
      <c r="C17" s="48"/>
      <c r="D17" s="122" t="s">
        <v>334</v>
      </c>
      <c r="E17" s="122"/>
      <c r="F17" s="122"/>
      <c r="G17" s="122"/>
      <c r="H17" s="122"/>
    </row>
    <row r="18" spans="1:10" ht="26.25" customHeight="1" x14ac:dyDescent="0.2">
      <c r="A18" s="42" t="s">
        <v>345</v>
      </c>
      <c r="B18" s="43">
        <f>VLOOKUP(A18,(Sheet1!A1:B6),2,)</f>
        <v>50</v>
      </c>
      <c r="C18" s="48"/>
      <c r="D18" s="122" t="s">
        <v>468</v>
      </c>
      <c r="E18" s="122"/>
      <c r="F18" s="122"/>
      <c r="G18" s="122"/>
      <c r="H18" s="122"/>
    </row>
    <row r="19" spans="1:10" ht="28.5" customHeight="1" x14ac:dyDescent="0.2">
      <c r="A19" s="42" t="s">
        <v>345</v>
      </c>
      <c r="B19" s="43">
        <f>VLOOKUP(A19,(Sheet1!A1:B6),2,)</f>
        <v>50</v>
      </c>
      <c r="C19" s="48"/>
      <c r="D19" s="122" t="s">
        <v>469</v>
      </c>
      <c r="E19" s="122"/>
      <c r="F19" s="122"/>
      <c r="G19" s="122"/>
      <c r="H19" s="122"/>
    </row>
    <row r="20" spans="1:10" ht="30" customHeight="1" x14ac:dyDescent="0.2">
      <c r="A20" s="42" t="s">
        <v>345</v>
      </c>
      <c r="B20" s="43">
        <f>VLOOKUP(A20,(Sheet1!A1:B6),2,)</f>
        <v>50</v>
      </c>
      <c r="D20" s="122" t="s">
        <v>39</v>
      </c>
      <c r="E20" s="122"/>
      <c r="F20" s="122"/>
      <c r="G20" s="122"/>
      <c r="H20" s="122"/>
    </row>
    <row r="21" spans="1:10" ht="34.5" customHeight="1" x14ac:dyDescent="0.2">
      <c r="A21" s="42" t="s">
        <v>345</v>
      </c>
      <c r="B21" s="43">
        <f>VLOOKUP(A21,(Sheet1!A1:B6),2,)</f>
        <v>50</v>
      </c>
      <c r="C21" s="28"/>
      <c r="D21" s="122" t="s">
        <v>470</v>
      </c>
      <c r="E21" s="122"/>
      <c r="F21" s="122"/>
      <c r="G21" s="122"/>
      <c r="H21" s="122"/>
    </row>
    <row r="22" spans="1:10" ht="30" customHeight="1" x14ac:dyDescent="0.2">
      <c r="A22" s="42" t="s">
        <v>345</v>
      </c>
      <c r="B22" s="43">
        <f>VLOOKUP(A22,(Sheet1!A1:B6),2,)</f>
        <v>50</v>
      </c>
      <c r="C22" s="48"/>
      <c r="D22" s="122" t="s">
        <v>335</v>
      </c>
      <c r="E22" s="122"/>
      <c r="F22" s="122"/>
      <c r="G22" s="122"/>
      <c r="H22" s="122"/>
    </row>
    <row r="23" spans="1:10" ht="42.75" customHeight="1" x14ac:dyDescent="0.2">
      <c r="A23" s="42" t="s">
        <v>345</v>
      </c>
      <c r="B23" s="43">
        <f>VLOOKUP(A23,(Sheet1!A1:B6),2,)</f>
        <v>50</v>
      </c>
      <c r="C23" s="48"/>
      <c r="D23" s="122" t="s">
        <v>336</v>
      </c>
      <c r="E23" s="122"/>
      <c r="F23" s="122"/>
      <c r="G23" s="122"/>
      <c r="H23" s="122"/>
    </row>
    <row r="24" spans="1:10" ht="39.75" customHeight="1" x14ac:dyDescent="0.2">
      <c r="A24" s="42" t="s">
        <v>345</v>
      </c>
      <c r="B24" s="43">
        <f>VLOOKUP(A24,(Sheet1!A1:B6),2,)</f>
        <v>50</v>
      </c>
      <c r="C24" s="48"/>
      <c r="D24" s="122" t="s">
        <v>40</v>
      </c>
      <c r="E24" s="122"/>
      <c r="F24" s="122"/>
      <c r="G24" s="122"/>
      <c r="H24" s="122"/>
    </row>
    <row r="25" spans="1:10" ht="31.5" customHeight="1" x14ac:dyDescent="0.2">
      <c r="A25" s="42" t="s">
        <v>345</v>
      </c>
      <c r="B25" s="43">
        <f>VLOOKUP(A25,(Sheet1!A1:B6),2,)</f>
        <v>50</v>
      </c>
      <c r="C25" s="48"/>
      <c r="D25" s="122" t="s">
        <v>41</v>
      </c>
      <c r="E25" s="122"/>
      <c r="F25" s="122"/>
      <c r="G25" s="122"/>
      <c r="H25" s="122"/>
    </row>
    <row r="26" spans="1:10" ht="36.75" customHeight="1" x14ac:dyDescent="0.2">
      <c r="A26" s="42" t="s">
        <v>345</v>
      </c>
      <c r="B26" s="43">
        <f>VLOOKUP(A26,(Sheet1!A1:B6),2,)</f>
        <v>50</v>
      </c>
      <c r="C26" s="48"/>
      <c r="D26" s="122" t="s">
        <v>42</v>
      </c>
      <c r="E26" s="122"/>
      <c r="F26" s="122"/>
      <c r="G26" s="122"/>
      <c r="H26" s="122"/>
    </row>
    <row r="27" spans="1:10" ht="26.25" customHeight="1" x14ac:dyDescent="0.2">
      <c r="A27" s="28"/>
      <c r="B27" s="78">
        <f>AVERAGE(B10:B26)</f>
        <v>50</v>
      </c>
      <c r="C27" s="28"/>
      <c r="D27" s="29"/>
      <c r="E27" s="28"/>
      <c r="F27" s="28"/>
      <c r="G27" s="28"/>
      <c r="H27" s="28"/>
      <c r="I27" s="23"/>
      <c r="J27" s="23"/>
    </row>
    <row r="28" spans="1:10" ht="25.5" x14ac:dyDescent="0.2">
      <c r="A28" s="25" t="s">
        <v>3</v>
      </c>
      <c r="D28" s="126" t="s">
        <v>5</v>
      </c>
      <c r="E28" s="126"/>
      <c r="F28" s="126"/>
      <c r="G28" s="126"/>
      <c r="H28" s="126"/>
      <c r="I28" s="27" t="s">
        <v>350</v>
      </c>
    </row>
    <row r="29" spans="1:10" s="24" customFormat="1" ht="41.25" customHeight="1" thickBot="1" x14ac:dyDescent="0.25">
      <c r="A29" s="42" t="s">
        <v>345</v>
      </c>
      <c r="B29" s="43">
        <f>VLOOKUP(A29,(Sheet1!A1:B5),2,)</f>
        <v>50</v>
      </c>
      <c r="C29" s="22"/>
      <c r="D29" s="127" t="s">
        <v>38</v>
      </c>
      <c r="E29" s="127"/>
      <c r="F29" s="127"/>
      <c r="G29" s="127"/>
      <c r="H29" s="127"/>
      <c r="I29" s="40">
        <f>B29</f>
        <v>50</v>
      </c>
      <c r="J29" s="41" t="s">
        <v>338</v>
      </c>
    </row>
    <row r="30" spans="1:10" ht="15" customHeight="1" x14ac:dyDescent="0.2">
      <c r="I30" s="115"/>
      <c r="J30" s="27" t="s">
        <v>339</v>
      </c>
    </row>
    <row r="31" spans="1:10" x14ac:dyDescent="0.2">
      <c r="A31" s="28"/>
      <c r="B31" s="28"/>
      <c r="C31" s="28"/>
      <c r="D31" s="29"/>
      <c r="E31" s="28"/>
      <c r="F31" s="28"/>
      <c r="G31" s="28"/>
      <c r="H31" s="28"/>
      <c r="I31" s="116"/>
      <c r="J31" s="49">
        <f>I9*20*0.01*I29*0.01</f>
        <v>5</v>
      </c>
    </row>
    <row r="32" spans="1:10" ht="25.5" x14ac:dyDescent="0.2">
      <c r="A32" s="25" t="s">
        <v>6</v>
      </c>
      <c r="D32" s="126" t="s">
        <v>7</v>
      </c>
      <c r="E32" s="126"/>
      <c r="F32" s="126"/>
      <c r="G32" s="126"/>
      <c r="H32" s="126"/>
      <c r="I32" s="27" t="s">
        <v>350</v>
      </c>
    </row>
    <row r="33" spans="1:10" ht="23.25" customHeight="1" thickBot="1" x14ac:dyDescent="0.25">
      <c r="C33" s="50"/>
      <c r="I33" s="40">
        <f>B43</f>
        <v>50</v>
      </c>
      <c r="J33" s="41" t="s">
        <v>338</v>
      </c>
    </row>
    <row r="34" spans="1:10" ht="13.5" customHeight="1" x14ac:dyDescent="0.2">
      <c r="A34" s="42" t="s">
        <v>345</v>
      </c>
      <c r="B34" s="43">
        <f>VLOOKUP(A34,(Sheet1!A1:B5),2,)</f>
        <v>50</v>
      </c>
      <c r="C34" s="28"/>
      <c r="D34" s="122" t="s">
        <v>43</v>
      </c>
      <c r="E34" s="122"/>
      <c r="F34" s="122"/>
      <c r="G34" s="122"/>
      <c r="H34" s="122"/>
      <c r="I34" s="117"/>
      <c r="J34" s="27" t="s">
        <v>339</v>
      </c>
    </row>
    <row r="35" spans="1:10" ht="30" customHeight="1" x14ac:dyDescent="0.2">
      <c r="A35" s="42" t="s">
        <v>345</v>
      </c>
      <c r="B35" s="43">
        <f>VLOOKUP(A35,(Sheet1!A1:B5),2,)</f>
        <v>50</v>
      </c>
      <c r="C35" s="48"/>
      <c r="D35" s="122" t="s">
        <v>44</v>
      </c>
      <c r="E35" s="122"/>
      <c r="F35" s="122"/>
      <c r="G35" s="122"/>
      <c r="H35" s="122"/>
      <c r="I35" s="118"/>
      <c r="J35" s="49">
        <f>I9*20*0.01*I33*0.01</f>
        <v>5</v>
      </c>
    </row>
    <row r="36" spans="1:10" ht="25.5" customHeight="1" x14ac:dyDescent="0.2">
      <c r="A36" s="42" t="s">
        <v>345</v>
      </c>
      <c r="B36" s="43">
        <f>VLOOKUP(A36,(Sheet1!A1:B5),2,)</f>
        <v>50</v>
      </c>
      <c r="C36" s="48"/>
      <c r="D36" s="122" t="s">
        <v>45</v>
      </c>
      <c r="E36" s="122"/>
      <c r="F36" s="122"/>
      <c r="G36" s="122"/>
      <c r="H36" s="122"/>
    </row>
    <row r="37" spans="1:10" ht="24" customHeight="1" x14ac:dyDescent="0.2">
      <c r="A37" s="42" t="s">
        <v>345</v>
      </c>
      <c r="B37" s="43">
        <f>VLOOKUP(A37,(Sheet1!A1:B5),2,)</f>
        <v>50</v>
      </c>
      <c r="C37" s="48"/>
      <c r="D37" s="122" t="s">
        <v>337</v>
      </c>
      <c r="E37" s="122"/>
      <c r="F37" s="122"/>
      <c r="G37" s="122"/>
      <c r="H37" s="122"/>
    </row>
    <row r="38" spans="1:10" ht="27" customHeight="1" x14ac:dyDescent="0.2">
      <c r="A38" s="42" t="s">
        <v>345</v>
      </c>
      <c r="B38" s="43">
        <f>VLOOKUP(A38,(Sheet1!A1:B5),2,)</f>
        <v>50</v>
      </c>
      <c r="C38" s="48"/>
      <c r="D38" s="122" t="s">
        <v>471</v>
      </c>
      <c r="E38" s="122"/>
      <c r="F38" s="122"/>
      <c r="G38" s="122"/>
      <c r="H38" s="122"/>
    </row>
    <row r="39" spans="1:10" ht="24" customHeight="1" x14ac:dyDescent="0.2">
      <c r="A39" s="42" t="s">
        <v>345</v>
      </c>
      <c r="B39" s="43">
        <f>VLOOKUP(A39,(Sheet1!A1:B5),2,)</f>
        <v>50</v>
      </c>
      <c r="C39" s="48"/>
      <c r="D39" s="122" t="s">
        <v>46</v>
      </c>
      <c r="E39" s="122"/>
      <c r="F39" s="122"/>
      <c r="G39" s="122"/>
      <c r="H39" s="122"/>
    </row>
    <row r="40" spans="1:10" ht="25.5" customHeight="1" x14ac:dyDescent="0.2">
      <c r="A40" s="42" t="s">
        <v>345</v>
      </c>
      <c r="B40" s="43">
        <f>VLOOKUP(A40,(Sheet1!A1:B5),2,)</f>
        <v>50</v>
      </c>
      <c r="C40" s="48"/>
      <c r="D40" s="122" t="s">
        <v>472</v>
      </c>
      <c r="E40" s="122"/>
      <c r="F40" s="122"/>
      <c r="G40" s="122"/>
      <c r="H40" s="122"/>
    </row>
    <row r="41" spans="1:10" x14ac:dyDescent="0.2">
      <c r="A41" s="42" t="s">
        <v>345</v>
      </c>
      <c r="B41" s="43">
        <f>VLOOKUP(A41,(Sheet1!A1:B5),2,)</f>
        <v>50</v>
      </c>
      <c r="C41" s="48"/>
      <c r="D41" s="122" t="s">
        <v>47</v>
      </c>
      <c r="E41" s="122"/>
      <c r="F41" s="122"/>
      <c r="G41" s="122"/>
      <c r="H41" s="122"/>
    </row>
    <row r="42" spans="1:10" x14ac:dyDescent="0.2">
      <c r="A42" s="42" t="s">
        <v>345</v>
      </c>
      <c r="B42" s="43">
        <f>VLOOKUP(A42,(Sheet1!A1:B5),2,)</f>
        <v>50</v>
      </c>
      <c r="C42" s="48"/>
      <c r="D42" s="121" t="s">
        <v>362</v>
      </c>
      <c r="E42" s="122"/>
      <c r="F42" s="122"/>
      <c r="G42" s="122"/>
      <c r="H42" s="122"/>
    </row>
    <row r="43" spans="1:10" ht="13.5" thickBot="1" x14ac:dyDescent="0.25">
      <c r="A43" s="52"/>
      <c r="B43" s="52">
        <f>AVERAGE(B34:B42)</f>
        <v>50</v>
      </c>
      <c r="C43" s="52"/>
      <c r="D43" s="53"/>
      <c r="E43" s="52"/>
      <c r="F43" s="52"/>
      <c r="G43" s="52"/>
      <c r="H43" s="52"/>
      <c r="I43" s="35"/>
      <c r="J43" s="35"/>
    </row>
    <row r="44" spans="1:10" ht="25.5" x14ac:dyDescent="0.2">
      <c r="A44" s="25" t="s">
        <v>8</v>
      </c>
      <c r="D44" s="115" t="s">
        <v>9</v>
      </c>
      <c r="E44" s="115"/>
      <c r="F44" s="115"/>
      <c r="G44" s="115"/>
      <c r="H44" s="115"/>
      <c r="I44" s="27" t="s">
        <v>350</v>
      </c>
    </row>
    <row r="45" spans="1:10" ht="38.25" customHeight="1" x14ac:dyDescent="0.2">
      <c r="A45" s="42" t="s">
        <v>345</v>
      </c>
      <c r="B45" s="43">
        <f>VLOOKUP(A45,(Sheet1!A1:B5),2,)</f>
        <v>50</v>
      </c>
      <c r="C45" s="122" t="s">
        <v>48</v>
      </c>
      <c r="D45" s="122"/>
      <c r="E45" s="122"/>
      <c r="F45" s="122"/>
      <c r="G45" s="122"/>
      <c r="H45" s="122"/>
      <c r="I45" s="31">
        <f>B48</f>
        <v>50</v>
      </c>
      <c r="J45" s="41" t="s">
        <v>338</v>
      </c>
    </row>
    <row r="46" spans="1:10" ht="27" customHeight="1" x14ac:dyDescent="0.2">
      <c r="A46" s="42" t="s">
        <v>345</v>
      </c>
      <c r="B46" s="43">
        <f>VLOOKUP(A46,(Sheet1!A1:B5),2,)</f>
        <v>50</v>
      </c>
      <c r="C46" s="123" t="s">
        <v>49</v>
      </c>
      <c r="D46" s="123"/>
      <c r="E46" s="123"/>
      <c r="F46" s="123"/>
      <c r="G46" s="123"/>
      <c r="H46" s="123"/>
      <c r="I46" s="124"/>
      <c r="J46" s="27" t="s">
        <v>339</v>
      </c>
    </row>
    <row r="47" spans="1:10" ht="25.5" customHeight="1" x14ac:dyDescent="0.2">
      <c r="A47" s="42" t="s">
        <v>345</v>
      </c>
      <c r="B47" s="43">
        <f>VLOOKUP(A47,(Sheet1!A1:B5),2,)</f>
        <v>50</v>
      </c>
      <c r="C47" s="121" t="s">
        <v>50</v>
      </c>
      <c r="D47" s="121"/>
      <c r="E47" s="121"/>
      <c r="F47" s="121"/>
      <c r="G47" s="121"/>
      <c r="H47" s="121"/>
      <c r="I47" s="125"/>
      <c r="J47" s="49">
        <f>J35/20*30*I45*0.01</f>
        <v>3.75</v>
      </c>
    </row>
    <row r="48" spans="1:10" ht="15" customHeight="1" x14ac:dyDescent="0.2">
      <c r="A48" s="55"/>
      <c r="B48" s="25">
        <f>AVERAGE(B46:B47)</f>
        <v>50</v>
      </c>
    </row>
    <row r="49" spans="1:11" s="38" customFormat="1" ht="28.5" customHeight="1" x14ac:dyDescent="0.2">
      <c r="A49" s="119" t="s">
        <v>377</v>
      </c>
      <c r="B49" s="119"/>
      <c r="C49" s="119"/>
      <c r="D49" s="119"/>
      <c r="E49" s="119"/>
      <c r="F49" s="119"/>
      <c r="G49" s="119"/>
      <c r="H49" s="119"/>
      <c r="I49" s="119"/>
    </row>
    <row r="50" spans="1:11" ht="150.75" customHeight="1" x14ac:dyDescent="0.2">
      <c r="A50" s="120" t="s">
        <v>378</v>
      </c>
      <c r="B50" s="120"/>
      <c r="C50" s="120"/>
      <c r="D50" s="120"/>
      <c r="E50" s="120"/>
      <c r="F50" s="120"/>
      <c r="G50" s="120"/>
      <c r="H50" s="120"/>
      <c r="I50" s="120"/>
      <c r="K50" s="77"/>
    </row>
    <row r="51" spans="1:11" ht="12.75" customHeight="1" x14ac:dyDescent="0.2">
      <c r="A51" s="76"/>
      <c r="B51" s="76"/>
      <c r="C51" s="76"/>
      <c r="D51" s="76"/>
      <c r="E51" s="76"/>
      <c r="F51" s="76"/>
      <c r="G51" s="76"/>
      <c r="H51" s="76"/>
      <c r="I51" s="76"/>
    </row>
    <row r="52" spans="1:11" ht="12.75" customHeight="1" x14ac:dyDescent="0.2">
      <c r="A52" s="76"/>
      <c r="B52" s="76"/>
      <c r="C52" s="76"/>
      <c r="D52" s="76"/>
      <c r="E52" s="76"/>
      <c r="F52" s="76"/>
      <c r="G52" s="76"/>
      <c r="H52" s="76"/>
      <c r="I52" s="76"/>
    </row>
    <row r="53" spans="1:11" ht="12.75" customHeight="1" x14ac:dyDescent="0.2">
      <c r="A53" s="76"/>
      <c r="B53" s="76"/>
      <c r="C53" s="76"/>
      <c r="D53" s="76"/>
      <c r="E53" s="76"/>
      <c r="F53" s="76"/>
      <c r="G53" s="76"/>
      <c r="H53" s="76"/>
      <c r="I53" s="76"/>
    </row>
    <row r="54" spans="1:11" ht="12.75" customHeight="1" x14ac:dyDescent="0.2">
      <c r="A54" s="76"/>
      <c r="B54" s="76"/>
      <c r="C54" s="76"/>
      <c r="D54" s="76"/>
      <c r="E54" s="76"/>
      <c r="F54" s="76"/>
      <c r="G54" s="76"/>
      <c r="H54" s="76"/>
      <c r="I54" s="76"/>
    </row>
    <row r="55" spans="1:11" ht="12.75" customHeight="1" x14ac:dyDescent="0.2">
      <c r="A55" s="76"/>
      <c r="B55" s="76"/>
      <c r="C55" s="76"/>
      <c r="D55" s="76"/>
      <c r="E55" s="76"/>
      <c r="F55" s="76"/>
      <c r="G55" s="76"/>
      <c r="H55" s="76"/>
      <c r="I55" s="76"/>
    </row>
    <row r="56" spans="1:11" ht="12.75" customHeight="1" x14ac:dyDescent="0.2">
      <c r="A56" s="76"/>
      <c r="B56" s="76"/>
      <c r="C56" s="76"/>
      <c r="D56" s="76"/>
      <c r="E56" s="76"/>
      <c r="F56" s="76"/>
      <c r="G56" s="76"/>
      <c r="H56" s="76"/>
      <c r="I56" s="76"/>
    </row>
    <row r="57" spans="1:11" ht="12.75" customHeight="1" x14ac:dyDescent="0.2">
      <c r="A57" s="76"/>
      <c r="B57" s="76"/>
      <c r="C57" s="76"/>
      <c r="D57" s="76"/>
      <c r="E57" s="76"/>
      <c r="F57" s="76"/>
      <c r="G57" s="76"/>
      <c r="H57" s="76"/>
      <c r="I57" s="76"/>
    </row>
    <row r="58" spans="1:11" ht="12.75" customHeight="1" x14ac:dyDescent="0.2">
      <c r="A58" s="76"/>
      <c r="B58" s="76"/>
      <c r="C58" s="76"/>
      <c r="D58" s="76"/>
      <c r="E58" s="76"/>
      <c r="F58" s="76"/>
      <c r="G58" s="76"/>
      <c r="H58" s="76"/>
      <c r="I58" s="76"/>
    </row>
    <row r="59" spans="1:11" ht="12.75" customHeight="1" x14ac:dyDescent="0.2">
      <c r="A59" s="76"/>
      <c r="B59" s="76"/>
      <c r="C59" s="76"/>
      <c r="D59" s="76"/>
      <c r="E59" s="76"/>
      <c r="F59" s="76"/>
      <c r="G59" s="76"/>
      <c r="H59" s="76"/>
      <c r="I59" s="76"/>
    </row>
  </sheetData>
  <sheetProtection password="C734" sheet="1" objects="1" scenarios="1"/>
  <mergeCells count="43">
    <mergeCell ref="D15:H15"/>
    <mergeCell ref="D19:H19"/>
    <mergeCell ref="D20:H20"/>
    <mergeCell ref="D28:H28"/>
    <mergeCell ref="A2:H2"/>
    <mergeCell ref="A6:H6"/>
    <mergeCell ref="C8:H8"/>
    <mergeCell ref="D18:H18"/>
    <mergeCell ref="D11:H11"/>
    <mergeCell ref="D21:H21"/>
    <mergeCell ref="D12:H12"/>
    <mergeCell ref="F5:H5"/>
    <mergeCell ref="A4:H4"/>
    <mergeCell ref="D13:H13"/>
    <mergeCell ref="D14:H14"/>
    <mergeCell ref="D10:H10"/>
    <mergeCell ref="D16:H16"/>
    <mergeCell ref="D17:H17"/>
    <mergeCell ref="D35:H35"/>
    <mergeCell ref="D36:H36"/>
    <mergeCell ref="D32:H32"/>
    <mergeCell ref="D29:H29"/>
    <mergeCell ref="D22:H22"/>
    <mergeCell ref="D23:H23"/>
    <mergeCell ref="D24:H24"/>
    <mergeCell ref="D25:H25"/>
    <mergeCell ref="D26:H26"/>
    <mergeCell ref="I30:I31"/>
    <mergeCell ref="I34:I35"/>
    <mergeCell ref="A49:I49"/>
    <mergeCell ref="A50:I50"/>
    <mergeCell ref="D42:H42"/>
    <mergeCell ref="D34:H34"/>
    <mergeCell ref="C47:H47"/>
    <mergeCell ref="C46:H46"/>
    <mergeCell ref="C45:H45"/>
    <mergeCell ref="I46:I47"/>
    <mergeCell ref="D44:H44"/>
    <mergeCell ref="D41:H41"/>
    <mergeCell ref="D38:H38"/>
    <mergeCell ref="D39:H39"/>
    <mergeCell ref="D40:H40"/>
    <mergeCell ref="D37:H37"/>
  </mergeCells>
  <phoneticPr fontId="1" type="noConversion"/>
  <dataValidations count="3">
    <dataValidation type="list" allowBlank="1" showInputMessage="1" showErrorMessage="1" sqref="J4" xr:uid="{00000000-0002-0000-0400-000000000000}">
      <formula1>ValidScores</formula1>
    </dataValidation>
    <dataValidation type="list" allowBlank="1" showInputMessage="1" showErrorMessage="1" sqref="A34:A42 A45:A47 A29" xr:uid="{00000000-0002-0000-0400-000001000000}">
      <formula1>VALIDANSWER</formula1>
    </dataValidation>
    <dataValidation type="list" allowBlank="1" showInputMessage="1" showErrorMessage="1" sqref="A10:A26" xr:uid="{00000000-0002-0000-0400-000002000000}">
      <formula1>VALIDANSWERS</formula1>
    </dataValidation>
  </dataValidations>
  <pageMargins left="0.75" right="0.75" top="1" bottom="1" header="0.5" footer="0.5"/>
  <pageSetup scale="97" fitToHeight="4"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2:J50"/>
  <sheetViews>
    <sheetView topLeftCell="A37" workbookViewId="0">
      <selection activeCell="A6" sqref="A6:XFD6"/>
    </sheetView>
  </sheetViews>
  <sheetFormatPr defaultColWidth="9.140625" defaultRowHeight="12.75" x14ac:dyDescent="0.2"/>
  <cols>
    <col min="1" max="1" width="12.42578125" style="25" customWidth="1"/>
    <col min="2" max="2" width="0.140625" style="25" customWidth="1"/>
    <col min="3" max="3" width="4.42578125" style="25" customWidth="1"/>
    <col min="4" max="6" width="9.140625" style="25"/>
    <col min="7" max="7" width="16.42578125" style="25" customWidth="1"/>
    <col min="8" max="8" width="5.42578125" style="25" customWidth="1"/>
    <col min="9" max="9" width="11.85546875" style="37" customWidth="1"/>
    <col min="10" max="10" width="12" style="37" hidden="1" customWidth="1"/>
    <col min="11" max="16384" width="9.140625" style="25"/>
  </cols>
  <sheetData>
    <row r="2" spans="1:10" s="24" customFormat="1" x14ac:dyDescent="0.2">
      <c r="A2" s="128" t="s">
        <v>349</v>
      </c>
      <c r="B2" s="129"/>
      <c r="C2" s="129"/>
      <c r="D2" s="129"/>
      <c r="E2" s="129"/>
      <c r="F2" s="129"/>
      <c r="G2" s="129"/>
      <c r="H2" s="129"/>
      <c r="I2" s="23"/>
      <c r="J2" s="23"/>
    </row>
    <row r="3" spans="1:10" ht="25.5"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SUM(J12+J25+J29+J45)</f>
        <v>28.75</v>
      </c>
      <c r="J5" s="35"/>
    </row>
    <row r="6" spans="1:10" ht="33" customHeight="1" x14ac:dyDescent="0.2">
      <c r="A6" s="130" t="s">
        <v>530</v>
      </c>
      <c r="B6" s="130"/>
      <c r="C6" s="130"/>
      <c r="D6" s="130"/>
      <c r="E6" s="130"/>
      <c r="F6" s="130"/>
      <c r="G6" s="130"/>
      <c r="H6" s="130"/>
    </row>
    <row r="7" spans="1:10" ht="15" customHeight="1"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B21</f>
        <v>50</v>
      </c>
      <c r="J9" s="41" t="s">
        <v>338</v>
      </c>
    </row>
    <row r="10" spans="1:10" ht="44.25" customHeight="1" x14ac:dyDescent="0.2">
      <c r="A10" s="42" t="s">
        <v>345</v>
      </c>
      <c r="B10" s="43">
        <f>VLOOKUP(A10,(Sheet1!A1:B6),2,)</f>
        <v>50</v>
      </c>
      <c r="C10" s="28"/>
      <c r="D10" s="134" t="s">
        <v>473</v>
      </c>
      <c r="E10" s="134"/>
      <c r="F10" s="134"/>
      <c r="G10" s="134"/>
      <c r="H10" s="134"/>
    </row>
    <row r="11" spans="1:10" ht="39.75" customHeight="1" x14ac:dyDescent="0.2">
      <c r="A11" s="42" t="s">
        <v>345</v>
      </c>
      <c r="B11" s="43">
        <f>VLOOKUP(A11,(Sheet1!A2:B6),2,)</f>
        <v>50</v>
      </c>
      <c r="C11" s="48"/>
      <c r="D11" s="121" t="s">
        <v>326</v>
      </c>
      <c r="E11" s="122"/>
      <c r="F11" s="122"/>
      <c r="G11" s="122"/>
      <c r="H11" s="122"/>
      <c r="J11" s="27" t="s">
        <v>340</v>
      </c>
    </row>
    <row r="12" spans="1:10" ht="26.25" customHeight="1" x14ac:dyDescent="0.2">
      <c r="A12" s="42" t="s">
        <v>345</v>
      </c>
      <c r="B12" s="43">
        <f>VLOOKUP(A12,(Sheet1!A1:B6),2,)</f>
        <v>50</v>
      </c>
      <c r="C12" s="48"/>
      <c r="D12" s="121" t="s">
        <v>51</v>
      </c>
      <c r="E12" s="122"/>
      <c r="F12" s="122"/>
      <c r="G12" s="122"/>
      <c r="H12" s="122"/>
      <c r="J12" s="37">
        <f>I9*30*0.01</f>
        <v>15</v>
      </c>
    </row>
    <row r="13" spans="1:10" ht="24.75" customHeight="1" x14ac:dyDescent="0.2">
      <c r="A13" s="42" t="s">
        <v>345</v>
      </c>
      <c r="B13" s="43">
        <f>VLOOKUP(A13,(Sheet1!A1:B6),2,)</f>
        <v>50</v>
      </c>
      <c r="C13" s="48"/>
      <c r="D13" s="121" t="s">
        <v>52</v>
      </c>
      <c r="E13" s="122"/>
      <c r="F13" s="122"/>
      <c r="G13" s="122"/>
      <c r="H13" s="122"/>
    </row>
    <row r="14" spans="1:10" ht="27" customHeight="1" x14ac:dyDescent="0.2">
      <c r="A14" s="42" t="s">
        <v>345</v>
      </c>
      <c r="B14" s="43">
        <f>VLOOKUP(A14,(Sheet1!A1:B6),2,)</f>
        <v>50</v>
      </c>
      <c r="C14" s="48"/>
      <c r="D14" s="121" t="s">
        <v>53</v>
      </c>
      <c r="E14" s="122"/>
      <c r="F14" s="122"/>
      <c r="G14" s="122"/>
      <c r="H14" s="122"/>
    </row>
    <row r="15" spans="1:10" ht="36" customHeight="1" x14ac:dyDescent="0.2">
      <c r="A15" s="42" t="s">
        <v>345</v>
      </c>
      <c r="B15" s="43">
        <f>VLOOKUP(A15,(Sheet1!A1:B6),2,)</f>
        <v>50</v>
      </c>
      <c r="C15" s="48"/>
      <c r="D15" s="121" t="s">
        <v>327</v>
      </c>
      <c r="E15" s="122"/>
      <c r="F15" s="122"/>
      <c r="G15" s="122"/>
      <c r="H15" s="122"/>
    </row>
    <row r="16" spans="1:10" x14ac:dyDescent="0.2">
      <c r="A16" s="42" t="s">
        <v>345</v>
      </c>
      <c r="B16" s="43">
        <f>VLOOKUP(A16,(Sheet1!A1:B6),2,)</f>
        <v>50</v>
      </c>
      <c r="C16" s="48"/>
      <c r="D16" s="121" t="s">
        <v>54</v>
      </c>
      <c r="E16" s="122"/>
      <c r="F16" s="122"/>
      <c r="G16" s="122"/>
      <c r="H16" s="122"/>
    </row>
    <row r="17" spans="1:10" ht="33.75" customHeight="1" x14ac:dyDescent="0.2">
      <c r="A17" s="42" t="s">
        <v>345</v>
      </c>
      <c r="B17" s="43">
        <f>VLOOKUP(A17,(Sheet1!A1:B6),2,)</f>
        <v>50</v>
      </c>
      <c r="C17" s="48"/>
      <c r="D17" s="121" t="s">
        <v>474</v>
      </c>
      <c r="E17" s="122"/>
      <c r="F17" s="122"/>
      <c r="G17" s="122"/>
      <c r="H17" s="122"/>
    </row>
    <row r="18" spans="1:10" x14ac:dyDescent="0.2">
      <c r="A18" s="42" t="s">
        <v>345</v>
      </c>
      <c r="B18" s="43">
        <f>VLOOKUP(A18,(Sheet1!A1:B6),2,)</f>
        <v>50</v>
      </c>
      <c r="C18" s="48"/>
      <c r="D18" s="121" t="s">
        <v>475</v>
      </c>
      <c r="E18" s="122"/>
      <c r="F18" s="122"/>
      <c r="G18" s="122"/>
      <c r="H18" s="122"/>
    </row>
    <row r="19" spans="1:10" ht="28.5" customHeight="1" x14ac:dyDescent="0.2">
      <c r="A19" s="42" t="s">
        <v>345</v>
      </c>
      <c r="B19" s="43">
        <f>VLOOKUP(A19,(Sheet1!A1:B6),2,)</f>
        <v>50</v>
      </c>
      <c r="C19" s="28"/>
      <c r="D19" s="121" t="s">
        <v>55</v>
      </c>
      <c r="E19" s="121"/>
      <c r="F19" s="121"/>
      <c r="G19" s="121"/>
      <c r="H19" s="121"/>
    </row>
    <row r="20" spans="1:10" ht="27" customHeight="1" x14ac:dyDescent="0.2">
      <c r="A20" s="42" t="s">
        <v>345</v>
      </c>
      <c r="B20" s="43">
        <f>VLOOKUP(A20,(Sheet1!A1:B6),2,)</f>
        <v>50</v>
      </c>
      <c r="C20" s="28"/>
      <c r="D20" s="135" t="s">
        <v>56</v>
      </c>
      <c r="E20" s="135"/>
      <c r="F20" s="135"/>
      <c r="G20" s="135"/>
      <c r="H20" s="135"/>
    </row>
    <row r="21" spans="1:10" x14ac:dyDescent="0.2">
      <c r="A21" s="28"/>
      <c r="B21" s="28">
        <f>AVERAGE(B10:B20)</f>
        <v>50</v>
      </c>
      <c r="C21" s="28"/>
      <c r="D21" s="28"/>
      <c r="E21" s="28"/>
      <c r="F21" s="28"/>
      <c r="G21" s="28"/>
      <c r="H21" s="28"/>
      <c r="I21" s="23"/>
      <c r="J21" s="23"/>
    </row>
    <row r="22" spans="1:10" ht="25.5" x14ac:dyDescent="0.2">
      <c r="A22" s="25" t="s">
        <v>3</v>
      </c>
      <c r="D22" s="126" t="s">
        <v>5</v>
      </c>
      <c r="E22" s="126"/>
      <c r="F22" s="126"/>
      <c r="G22" s="126"/>
      <c r="H22" s="126"/>
      <c r="I22" s="27" t="s">
        <v>350</v>
      </c>
    </row>
    <row r="23" spans="1:10" s="24" customFormat="1" ht="41.25" customHeight="1" thickBot="1" x14ac:dyDescent="0.25">
      <c r="A23" s="42" t="s">
        <v>345</v>
      </c>
      <c r="B23" s="43">
        <f>VLOOKUP(A23,(Sheet1!A1:B5),2,)</f>
        <v>50</v>
      </c>
      <c r="C23" s="22"/>
      <c r="D23" s="127" t="s">
        <v>38</v>
      </c>
      <c r="E23" s="127"/>
      <c r="F23" s="127"/>
      <c r="G23" s="127"/>
      <c r="H23" s="127"/>
      <c r="I23" s="40">
        <f>B23</f>
        <v>50</v>
      </c>
      <c r="J23" s="41" t="s">
        <v>338</v>
      </c>
    </row>
    <row r="24" spans="1:10" x14ac:dyDescent="0.2">
      <c r="D24" s="26"/>
      <c r="I24" s="115"/>
      <c r="J24" s="27" t="s">
        <v>339</v>
      </c>
    </row>
    <row r="25" spans="1:10" x14ac:dyDescent="0.2">
      <c r="A25" s="28"/>
      <c r="B25" s="28"/>
      <c r="C25" s="28"/>
      <c r="D25" s="29"/>
      <c r="E25" s="28"/>
      <c r="F25" s="28"/>
      <c r="G25" s="28"/>
      <c r="H25" s="28"/>
      <c r="I25" s="116"/>
      <c r="J25" s="49">
        <f>I9*20*0.01*I23*0.01</f>
        <v>5</v>
      </c>
    </row>
    <row r="26" spans="1:10" ht="25.5" x14ac:dyDescent="0.2">
      <c r="A26" s="25" t="s">
        <v>6</v>
      </c>
      <c r="D26" s="126" t="s">
        <v>7</v>
      </c>
      <c r="E26" s="126"/>
      <c r="F26" s="126"/>
      <c r="G26" s="126"/>
      <c r="H26" s="126"/>
      <c r="I26" s="27" t="s">
        <v>350</v>
      </c>
    </row>
    <row r="27" spans="1:10" ht="13.5" thickBot="1" x14ac:dyDescent="0.25">
      <c r="C27" s="50"/>
      <c r="I27" s="40">
        <f>B40</f>
        <v>50</v>
      </c>
      <c r="J27" s="41" t="s">
        <v>338</v>
      </c>
    </row>
    <row r="28" spans="1:10" ht="27.75" customHeight="1" x14ac:dyDescent="0.2">
      <c r="A28" s="42" t="s">
        <v>345</v>
      </c>
      <c r="B28" s="43">
        <f>VLOOKUP(A28,(Sheet1!A1:B5),2,)</f>
        <v>50</v>
      </c>
      <c r="C28" s="28"/>
      <c r="D28" s="121" t="s">
        <v>57</v>
      </c>
      <c r="E28" s="122"/>
      <c r="F28" s="122"/>
      <c r="G28" s="122"/>
      <c r="H28" s="122"/>
      <c r="I28" s="117"/>
      <c r="J28" s="27" t="s">
        <v>339</v>
      </c>
    </row>
    <row r="29" spans="1:10" ht="30.75" customHeight="1" x14ac:dyDescent="0.2">
      <c r="A29" s="42" t="s">
        <v>345</v>
      </c>
      <c r="B29" s="43">
        <f>VLOOKUP(A29,(Sheet1!A1:B5),2,)</f>
        <v>50</v>
      </c>
      <c r="C29" s="48"/>
      <c r="D29" s="121" t="s">
        <v>328</v>
      </c>
      <c r="E29" s="122"/>
      <c r="F29" s="122"/>
      <c r="G29" s="122"/>
      <c r="H29" s="122"/>
      <c r="I29" s="118"/>
      <c r="J29" s="49">
        <f>I9*20*0.01*I27*0.01</f>
        <v>5</v>
      </c>
    </row>
    <row r="30" spans="1:10" ht="44.25" customHeight="1" x14ac:dyDescent="0.2">
      <c r="A30" s="42" t="s">
        <v>345</v>
      </c>
      <c r="B30" s="43">
        <f>VLOOKUP(A30,(Sheet1!A1:B5),2,)</f>
        <v>50</v>
      </c>
      <c r="C30" s="48"/>
      <c r="D30" s="121" t="s">
        <v>329</v>
      </c>
      <c r="E30" s="122"/>
      <c r="F30" s="122"/>
      <c r="G30" s="122"/>
      <c r="H30" s="122"/>
    </row>
    <row r="31" spans="1:10" ht="36.75" customHeight="1" x14ac:dyDescent="0.2">
      <c r="A31" s="42" t="s">
        <v>345</v>
      </c>
      <c r="B31" s="43">
        <f>VLOOKUP(A31,(Sheet1!A1:B5),2,)</f>
        <v>50</v>
      </c>
      <c r="C31" s="48"/>
      <c r="D31" s="121" t="s">
        <v>330</v>
      </c>
      <c r="E31" s="122"/>
      <c r="F31" s="122"/>
      <c r="G31" s="122"/>
      <c r="H31" s="122"/>
    </row>
    <row r="32" spans="1:10" ht="27.75" customHeight="1" x14ac:dyDescent="0.2">
      <c r="A32" s="42" t="s">
        <v>345</v>
      </c>
      <c r="B32" s="43">
        <f>VLOOKUP(A32,(Sheet1!A1:B5),2,)</f>
        <v>50</v>
      </c>
      <c r="C32" s="48"/>
      <c r="D32" s="121" t="s">
        <v>58</v>
      </c>
      <c r="E32" s="122"/>
      <c r="F32" s="122"/>
      <c r="G32" s="122"/>
      <c r="H32" s="122"/>
    </row>
    <row r="33" spans="1:10" x14ac:dyDescent="0.2">
      <c r="A33" s="42" t="s">
        <v>345</v>
      </c>
      <c r="B33" s="43">
        <f>VLOOKUP(A33,(Sheet1!A1:B5),2,)</f>
        <v>50</v>
      </c>
      <c r="C33" s="48"/>
      <c r="D33" s="121" t="s">
        <v>59</v>
      </c>
      <c r="E33" s="122"/>
      <c r="F33" s="122"/>
      <c r="G33" s="122"/>
      <c r="H33" s="122"/>
    </row>
    <row r="34" spans="1:10" ht="25.5" customHeight="1" x14ac:dyDescent="0.2">
      <c r="A34" s="42" t="s">
        <v>345</v>
      </c>
      <c r="B34" s="43">
        <f>VLOOKUP(A34,(Sheet1!A1:B5),2,)</f>
        <v>50</v>
      </c>
      <c r="C34" s="48"/>
      <c r="D34" s="121" t="s">
        <v>60</v>
      </c>
      <c r="E34" s="122"/>
      <c r="F34" s="122"/>
      <c r="G34" s="122"/>
      <c r="H34" s="122"/>
    </row>
    <row r="35" spans="1:10" ht="24.75" customHeight="1" x14ac:dyDescent="0.2">
      <c r="A35" s="42" t="s">
        <v>345</v>
      </c>
      <c r="B35" s="43">
        <f>VLOOKUP(A35,(Sheet1!A1:B5),2,)</f>
        <v>50</v>
      </c>
      <c r="C35" s="48"/>
      <c r="D35" s="121" t="s">
        <v>476</v>
      </c>
      <c r="E35" s="122"/>
      <c r="F35" s="122"/>
      <c r="G35" s="122"/>
      <c r="H35" s="122"/>
    </row>
    <row r="36" spans="1:10" x14ac:dyDescent="0.2">
      <c r="A36" s="42" t="s">
        <v>345</v>
      </c>
      <c r="B36" s="43">
        <f>VLOOKUP(A36,(Sheet1!A1:B5),2,)</f>
        <v>50</v>
      </c>
      <c r="C36" s="48"/>
      <c r="D36" s="121" t="s">
        <v>61</v>
      </c>
      <c r="E36" s="121"/>
      <c r="F36" s="121"/>
      <c r="G36" s="121"/>
      <c r="H36" s="121"/>
    </row>
    <row r="37" spans="1:10" x14ac:dyDescent="0.2">
      <c r="A37" s="42" t="s">
        <v>345</v>
      </c>
      <c r="B37" s="43">
        <f>VLOOKUP(A37,(Sheet1!A1:B5),2,)</f>
        <v>50</v>
      </c>
      <c r="C37" s="48"/>
      <c r="D37" s="121" t="s">
        <v>62</v>
      </c>
      <c r="E37" s="121"/>
      <c r="F37" s="121"/>
      <c r="G37" s="121"/>
      <c r="H37" s="121"/>
    </row>
    <row r="38" spans="1:10" ht="36" customHeight="1" x14ac:dyDescent="0.2">
      <c r="A38" s="42" t="s">
        <v>345</v>
      </c>
      <c r="B38" s="43">
        <f>VLOOKUP(A38,(Sheet1!A1:B5),2,)</f>
        <v>50</v>
      </c>
      <c r="C38" s="48"/>
      <c r="D38" s="121" t="s">
        <v>477</v>
      </c>
      <c r="E38" s="121"/>
      <c r="F38" s="121"/>
      <c r="G38" s="121"/>
      <c r="H38" s="121"/>
    </row>
    <row r="39" spans="1:10" ht="24.75" customHeight="1" x14ac:dyDescent="0.2">
      <c r="A39" s="42" t="s">
        <v>345</v>
      </c>
      <c r="B39" s="43">
        <f>VLOOKUP(A39,(Sheet1!A1:B5),2,)</f>
        <v>50</v>
      </c>
      <c r="C39" s="48"/>
      <c r="D39" s="121" t="s">
        <v>63</v>
      </c>
      <c r="E39" s="121"/>
      <c r="F39" s="121"/>
      <c r="G39" s="121"/>
      <c r="H39" s="121"/>
    </row>
    <row r="40" spans="1:10" x14ac:dyDescent="0.2">
      <c r="B40" s="25">
        <f>AVERAGE(B28:B39)</f>
        <v>50</v>
      </c>
      <c r="C40" s="50"/>
      <c r="D40" s="51"/>
      <c r="E40" s="24"/>
      <c r="F40" s="24"/>
      <c r="G40" s="24"/>
      <c r="H40" s="24"/>
    </row>
    <row r="41" spans="1:10" ht="13.5" thickBot="1" x14ac:dyDescent="0.25">
      <c r="A41" s="52"/>
      <c r="B41" s="52"/>
      <c r="C41" s="52"/>
      <c r="D41" s="52"/>
      <c r="E41" s="52"/>
      <c r="F41" s="52"/>
      <c r="G41" s="52"/>
      <c r="H41" s="52"/>
      <c r="I41" s="35"/>
      <c r="J41" s="35"/>
    </row>
    <row r="42" spans="1:10" ht="25.5" x14ac:dyDescent="0.2">
      <c r="A42" s="25" t="s">
        <v>8</v>
      </c>
      <c r="D42" s="115" t="s">
        <v>9</v>
      </c>
      <c r="E42" s="115"/>
      <c r="F42" s="115"/>
      <c r="G42" s="115"/>
      <c r="H42" s="115"/>
      <c r="I42" s="27" t="s">
        <v>350</v>
      </c>
    </row>
    <row r="43" spans="1:10" ht="38.25" customHeight="1" x14ac:dyDescent="0.2">
      <c r="A43" s="42" t="s">
        <v>345</v>
      </c>
      <c r="B43" s="43">
        <f>VLOOKUP(A43,(Sheet1!A1:B5),2,)</f>
        <v>50</v>
      </c>
      <c r="C43" s="122" t="s">
        <v>48</v>
      </c>
      <c r="D43" s="122"/>
      <c r="E43" s="122"/>
      <c r="F43" s="122"/>
      <c r="G43" s="122"/>
      <c r="H43" s="122"/>
      <c r="I43" s="31">
        <f>B46</f>
        <v>50</v>
      </c>
      <c r="J43" s="41" t="s">
        <v>338</v>
      </c>
    </row>
    <row r="44" spans="1:10" ht="27" customHeight="1" x14ac:dyDescent="0.2">
      <c r="A44" s="42" t="s">
        <v>345</v>
      </c>
      <c r="B44" s="43">
        <f>VLOOKUP(A44,(Sheet1!A1:B5),2,)</f>
        <v>50</v>
      </c>
      <c r="C44" s="123" t="s">
        <v>49</v>
      </c>
      <c r="D44" s="123"/>
      <c r="E44" s="123"/>
      <c r="F44" s="123"/>
      <c r="G44" s="123"/>
      <c r="H44" s="123"/>
      <c r="I44" s="124"/>
      <c r="J44" s="27" t="s">
        <v>339</v>
      </c>
    </row>
    <row r="45" spans="1:10" ht="25.5" customHeight="1" x14ac:dyDescent="0.2">
      <c r="A45" s="42" t="s">
        <v>345</v>
      </c>
      <c r="B45" s="43">
        <f>VLOOKUP(A45,(Sheet1!A1:B5),2,)</f>
        <v>50</v>
      </c>
      <c r="C45" s="121" t="s">
        <v>50</v>
      </c>
      <c r="D45" s="121"/>
      <c r="E45" s="121"/>
      <c r="F45" s="121"/>
      <c r="G45" s="121"/>
      <c r="H45" s="121"/>
      <c r="I45" s="125"/>
      <c r="J45" s="49">
        <f>J29/20*30*I43*0.01</f>
        <v>3.75</v>
      </c>
    </row>
    <row r="46" spans="1:10" x14ac:dyDescent="0.2">
      <c r="B46" s="25">
        <f>AVERAGE(B43:B45)</f>
        <v>50</v>
      </c>
    </row>
    <row r="49" spans="1:9" ht="36" customHeight="1" x14ac:dyDescent="0.2">
      <c r="A49" s="119" t="s">
        <v>377</v>
      </c>
      <c r="B49" s="119"/>
      <c r="C49" s="119"/>
      <c r="D49" s="119"/>
      <c r="E49" s="119"/>
      <c r="F49" s="119"/>
      <c r="G49" s="119"/>
      <c r="H49" s="119"/>
      <c r="I49" s="119"/>
    </row>
    <row r="50" spans="1:9" ht="90.75" customHeight="1" x14ac:dyDescent="0.2">
      <c r="A50" s="120" t="s">
        <v>388</v>
      </c>
      <c r="B50" s="127"/>
      <c r="C50" s="127"/>
      <c r="D50" s="127"/>
      <c r="E50" s="127"/>
      <c r="F50" s="127"/>
      <c r="G50" s="127"/>
      <c r="H50" s="127"/>
      <c r="I50" s="127"/>
    </row>
  </sheetData>
  <sheetProtection password="C734" sheet="1" objects="1" scenarios="1"/>
  <mergeCells count="41">
    <mergeCell ref="A50:I50"/>
    <mergeCell ref="A2:H2"/>
    <mergeCell ref="A6:H6"/>
    <mergeCell ref="C8:H8"/>
    <mergeCell ref="D11:H11"/>
    <mergeCell ref="D16:H16"/>
    <mergeCell ref="D23:H23"/>
    <mergeCell ref="D13:H13"/>
    <mergeCell ref="D20:H20"/>
    <mergeCell ref="D35:H35"/>
    <mergeCell ref="B5:D5"/>
    <mergeCell ref="I44:I45"/>
    <mergeCell ref="D42:H42"/>
    <mergeCell ref="F5:H5"/>
    <mergeCell ref="I24:I25"/>
    <mergeCell ref="D31:H31"/>
    <mergeCell ref="A4:H4"/>
    <mergeCell ref="D32:H32"/>
    <mergeCell ref="D36:H36"/>
    <mergeCell ref="D26:H26"/>
    <mergeCell ref="D28:H28"/>
    <mergeCell ref="D19:H19"/>
    <mergeCell ref="D18:H18"/>
    <mergeCell ref="D30:H30"/>
    <mergeCell ref="D34:H34"/>
    <mergeCell ref="D29:H29"/>
    <mergeCell ref="D10:H10"/>
    <mergeCell ref="D17:H17"/>
    <mergeCell ref="D12:H12"/>
    <mergeCell ref="I28:I29"/>
    <mergeCell ref="D15:H15"/>
    <mergeCell ref="D37:H37"/>
    <mergeCell ref="D14:H14"/>
    <mergeCell ref="A49:I49"/>
    <mergeCell ref="C43:H43"/>
    <mergeCell ref="C44:H44"/>
    <mergeCell ref="C45:H45"/>
    <mergeCell ref="D39:H39"/>
    <mergeCell ref="D38:H38"/>
    <mergeCell ref="D33:H33"/>
    <mergeCell ref="D22:H22"/>
  </mergeCells>
  <phoneticPr fontId="1" type="noConversion"/>
  <dataValidations count="3">
    <dataValidation type="list" allowBlank="1" showInputMessage="1" showErrorMessage="1" sqref="J4" xr:uid="{00000000-0002-0000-0500-000000000000}">
      <formula1>ValidScores</formula1>
    </dataValidation>
    <dataValidation type="list" allowBlank="1" showInputMessage="1" showErrorMessage="1" sqref="A43:A45 A23 A28:A39" xr:uid="{00000000-0002-0000-0500-000001000000}">
      <formula1>VALIDANSWER</formula1>
    </dataValidation>
    <dataValidation type="list" allowBlank="1" showInputMessage="1" showErrorMessage="1" sqref="A10:A20" xr:uid="{00000000-0002-0000-05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J50"/>
  <sheetViews>
    <sheetView topLeftCell="A40" workbookViewId="0">
      <selection activeCell="A6" sqref="A6:H6"/>
    </sheetView>
  </sheetViews>
  <sheetFormatPr defaultColWidth="9.140625" defaultRowHeight="12.75" x14ac:dyDescent="0.2"/>
  <cols>
    <col min="1" max="1" width="12.85546875" style="25" customWidth="1"/>
    <col min="2" max="2" width="0.140625" style="25" customWidth="1"/>
    <col min="3" max="3" width="4.42578125" style="25" customWidth="1"/>
    <col min="4" max="6" width="9.140625" style="25"/>
    <col min="7" max="7" width="16.42578125" style="25" customWidth="1"/>
    <col min="8" max="8" width="5.42578125" style="25" customWidth="1"/>
    <col min="9" max="9" width="11.28515625" style="37" customWidth="1"/>
    <col min="10" max="10" width="12.85546875" style="37" hidden="1" customWidth="1"/>
    <col min="11" max="16384" width="9.140625" style="25"/>
  </cols>
  <sheetData>
    <row r="2" spans="1:10" s="24" customFormat="1" x14ac:dyDescent="0.2">
      <c r="A2" s="128" t="s">
        <v>349</v>
      </c>
      <c r="B2" s="129"/>
      <c r="C2" s="129"/>
      <c r="D2" s="129"/>
      <c r="E2" s="129"/>
      <c r="F2" s="129"/>
      <c r="G2" s="129"/>
      <c r="H2" s="129"/>
      <c r="I2" s="23"/>
      <c r="J2" s="23"/>
    </row>
    <row r="3" spans="1:10" ht="25.5" x14ac:dyDescent="0.2">
      <c r="I3" s="27"/>
      <c r="J3" s="27" t="s">
        <v>367</v>
      </c>
    </row>
    <row r="4" spans="1:10" x14ac:dyDescent="0.2">
      <c r="A4" s="132" t="s">
        <v>376</v>
      </c>
      <c r="B4" s="132"/>
      <c r="C4" s="132"/>
      <c r="D4" s="132"/>
      <c r="E4" s="132"/>
      <c r="F4" s="132"/>
      <c r="G4" s="132"/>
      <c r="H4" s="132"/>
      <c r="I4" s="30"/>
      <c r="J4" s="31">
        <v>0</v>
      </c>
    </row>
    <row r="5" spans="1:10" ht="13.5" thickBot="1" x14ac:dyDescent="0.25">
      <c r="A5" s="32" t="s">
        <v>2</v>
      </c>
      <c r="B5" s="136"/>
      <c r="C5" s="136"/>
      <c r="D5" s="136"/>
      <c r="E5" s="32"/>
      <c r="F5" s="131" t="s">
        <v>10</v>
      </c>
      <c r="G5" s="131"/>
      <c r="H5" s="131"/>
      <c r="I5" s="34">
        <f>SUM(J12+J28+J32+J45)</f>
        <v>28.75</v>
      </c>
      <c r="J5" s="35"/>
    </row>
    <row r="6" spans="1:10" x14ac:dyDescent="0.2">
      <c r="A6" s="130" t="s">
        <v>526</v>
      </c>
      <c r="B6" s="130"/>
      <c r="C6" s="130"/>
      <c r="D6" s="130"/>
      <c r="E6" s="130"/>
      <c r="F6" s="130"/>
      <c r="G6" s="130"/>
      <c r="H6" s="130"/>
    </row>
    <row r="7" spans="1:10" x14ac:dyDescent="0.2">
      <c r="A7" s="38" t="s">
        <v>1</v>
      </c>
    </row>
    <row r="8" spans="1:10" s="38" customFormat="1" ht="25.5" x14ac:dyDescent="0.2">
      <c r="A8" s="39" t="s">
        <v>4</v>
      </c>
      <c r="C8" s="125" t="s">
        <v>0</v>
      </c>
      <c r="D8" s="125"/>
      <c r="E8" s="125"/>
      <c r="F8" s="125"/>
      <c r="G8" s="125"/>
      <c r="H8" s="125"/>
      <c r="I8" s="27" t="s">
        <v>350</v>
      </c>
      <c r="J8" s="27"/>
    </row>
    <row r="9" spans="1:10" ht="13.5" thickBot="1" x14ac:dyDescent="0.25">
      <c r="I9" s="40">
        <f>B23</f>
        <v>50</v>
      </c>
      <c r="J9" s="41" t="s">
        <v>341</v>
      </c>
    </row>
    <row r="10" spans="1:10" ht="55.5" customHeight="1" x14ac:dyDescent="0.2">
      <c r="A10" s="42" t="s">
        <v>345</v>
      </c>
      <c r="B10" s="50">
        <f>VLOOKUP(A10,(Sheet1!A1:B6),2,)</f>
        <v>50</v>
      </c>
      <c r="C10" s="28"/>
      <c r="D10" s="122" t="s">
        <v>319</v>
      </c>
      <c r="E10" s="122"/>
      <c r="F10" s="122"/>
      <c r="G10" s="122"/>
      <c r="H10" s="122"/>
      <c r="I10" s="25"/>
    </row>
    <row r="11" spans="1:10" ht="25.5" customHeight="1" x14ac:dyDescent="0.2">
      <c r="A11" s="42" t="s">
        <v>345</v>
      </c>
      <c r="B11" s="50">
        <f>VLOOKUP(A11,(Sheet1!A1:B6),2,)</f>
        <v>50</v>
      </c>
      <c r="C11" s="48"/>
      <c r="D11" s="122" t="s">
        <v>320</v>
      </c>
      <c r="E11" s="122"/>
      <c r="F11" s="122"/>
      <c r="G11" s="122"/>
      <c r="H11" s="122"/>
      <c r="J11" s="27" t="s">
        <v>340</v>
      </c>
    </row>
    <row r="12" spans="1:10" ht="28.5" customHeight="1" x14ac:dyDescent="0.2">
      <c r="A12" s="42" t="s">
        <v>345</v>
      </c>
      <c r="B12" s="50">
        <f>VLOOKUP(A12,(Sheet1!A1:B6),2,)</f>
        <v>50</v>
      </c>
      <c r="C12" s="48"/>
      <c r="D12" s="122" t="s">
        <v>102</v>
      </c>
      <c r="E12" s="122"/>
      <c r="F12" s="122"/>
      <c r="G12" s="122"/>
      <c r="H12" s="122"/>
      <c r="J12" s="37">
        <f>I9*30*0.01</f>
        <v>15</v>
      </c>
    </row>
    <row r="13" spans="1:10" ht="28.5" customHeight="1" x14ac:dyDescent="0.2">
      <c r="A13" s="42" t="s">
        <v>345</v>
      </c>
      <c r="B13" s="50">
        <f>VLOOKUP(A13,(Sheet1!A1:B6),2,)</f>
        <v>50</v>
      </c>
      <c r="C13" s="48"/>
      <c r="D13" s="122" t="s">
        <v>103</v>
      </c>
      <c r="E13" s="122"/>
      <c r="F13" s="122"/>
      <c r="G13" s="122"/>
      <c r="H13" s="122"/>
    </row>
    <row r="14" spans="1:10" x14ac:dyDescent="0.2">
      <c r="A14" s="42" t="s">
        <v>345</v>
      </c>
      <c r="B14" s="50">
        <f>VLOOKUP(A14,(Sheet1!A1:B6),2,)</f>
        <v>50</v>
      </c>
      <c r="C14" s="48"/>
      <c r="D14" s="122" t="s">
        <v>104</v>
      </c>
      <c r="E14" s="122"/>
      <c r="F14" s="122"/>
      <c r="G14" s="122"/>
      <c r="H14" s="122"/>
    </row>
    <row r="15" spans="1:10" ht="27" customHeight="1" x14ac:dyDescent="0.2">
      <c r="A15" s="42" t="s">
        <v>345</v>
      </c>
      <c r="B15" s="50">
        <f>VLOOKUP(A15,(Sheet1!A1:B6),2,)</f>
        <v>50</v>
      </c>
      <c r="C15" s="48"/>
      <c r="D15" s="122" t="s">
        <v>105</v>
      </c>
      <c r="E15" s="122"/>
      <c r="F15" s="122"/>
      <c r="G15" s="122"/>
      <c r="H15" s="122"/>
    </row>
    <row r="16" spans="1:10" ht="32.25" customHeight="1" x14ac:dyDescent="0.2">
      <c r="A16" s="42" t="s">
        <v>345</v>
      </c>
      <c r="B16" s="50">
        <f>VLOOKUP(A16,(Sheet1!A1:B6),2,)</f>
        <v>50</v>
      </c>
      <c r="C16" s="48"/>
      <c r="D16" s="122" t="s">
        <v>106</v>
      </c>
      <c r="E16" s="122"/>
      <c r="F16" s="122"/>
      <c r="G16" s="122"/>
      <c r="H16" s="122"/>
    </row>
    <row r="17" spans="1:10" ht="26.25" customHeight="1" x14ac:dyDescent="0.2">
      <c r="A17" s="42" t="s">
        <v>345</v>
      </c>
      <c r="B17" s="50">
        <f>VLOOKUP(A17,(Sheet1!A1:B6),2,)</f>
        <v>50</v>
      </c>
      <c r="C17" s="48"/>
      <c r="D17" s="122" t="s">
        <v>107</v>
      </c>
      <c r="E17" s="122"/>
      <c r="F17" s="122"/>
      <c r="G17" s="122"/>
      <c r="H17" s="122"/>
    </row>
    <row r="18" spans="1:10" ht="28.5" customHeight="1" x14ac:dyDescent="0.2">
      <c r="A18" s="42" t="s">
        <v>345</v>
      </c>
      <c r="B18" s="50">
        <f>VLOOKUP(A18,(Sheet1!A1:B6),2,)</f>
        <v>50</v>
      </c>
      <c r="C18" s="48"/>
      <c r="D18" s="122" t="s">
        <v>108</v>
      </c>
      <c r="E18" s="122"/>
      <c r="F18" s="122"/>
      <c r="G18" s="122"/>
      <c r="H18" s="122"/>
    </row>
    <row r="19" spans="1:10" ht="27.75" customHeight="1" x14ac:dyDescent="0.2">
      <c r="A19" s="42" t="s">
        <v>345</v>
      </c>
      <c r="B19" s="50">
        <f>VLOOKUP(A19,(Sheet1!A1:B6),2,)</f>
        <v>50</v>
      </c>
      <c r="C19" s="48"/>
      <c r="D19" s="137" t="s">
        <v>109</v>
      </c>
      <c r="E19" s="137"/>
      <c r="F19" s="137"/>
      <c r="G19" s="137"/>
      <c r="H19" s="137"/>
    </row>
    <row r="20" spans="1:10" ht="24.75" customHeight="1" x14ac:dyDescent="0.2">
      <c r="A20" s="42" t="s">
        <v>345</v>
      </c>
      <c r="B20" s="50">
        <f>VLOOKUP(A20,(Sheet1!A1:B6),2,)</f>
        <v>50</v>
      </c>
      <c r="C20" s="48"/>
      <c r="D20" s="137" t="s">
        <v>110</v>
      </c>
      <c r="E20" s="137"/>
      <c r="F20" s="137"/>
      <c r="G20" s="137"/>
      <c r="H20" s="137"/>
    </row>
    <row r="21" spans="1:10" ht="25.5" customHeight="1" x14ac:dyDescent="0.2">
      <c r="A21" s="42" t="s">
        <v>345</v>
      </c>
      <c r="B21" s="50">
        <f>VLOOKUP(A21,(Sheet1!A1:B6),2,)</f>
        <v>50</v>
      </c>
      <c r="C21" s="48"/>
      <c r="D21" s="137" t="s">
        <v>111</v>
      </c>
      <c r="E21" s="137"/>
      <c r="F21" s="137"/>
      <c r="G21" s="137"/>
      <c r="H21" s="137"/>
    </row>
    <row r="22" spans="1:10" ht="27" customHeight="1" x14ac:dyDescent="0.2">
      <c r="A22" s="42" t="s">
        <v>345</v>
      </c>
      <c r="B22" s="50">
        <f>VLOOKUP(A22,(Sheet1!A1:B6),2,)</f>
        <v>50</v>
      </c>
      <c r="C22" s="57"/>
      <c r="D22" s="138" t="s">
        <v>91</v>
      </c>
      <c r="E22" s="138"/>
      <c r="F22" s="138"/>
      <c r="G22" s="138"/>
      <c r="H22" s="138"/>
    </row>
    <row r="23" spans="1:10" x14ac:dyDescent="0.2">
      <c r="B23" s="25">
        <f>AVERAGE(B10:B22)</f>
        <v>50</v>
      </c>
      <c r="C23" s="50"/>
      <c r="D23" s="50"/>
      <c r="E23" s="50"/>
      <c r="F23" s="50"/>
      <c r="G23" s="50"/>
      <c r="H23" s="50"/>
    </row>
    <row r="24" spans="1:10" x14ac:dyDescent="0.2">
      <c r="A24" s="28"/>
      <c r="B24" s="28"/>
      <c r="C24" s="28"/>
      <c r="D24" s="28"/>
      <c r="E24" s="28"/>
      <c r="F24" s="28"/>
      <c r="G24" s="28"/>
      <c r="H24" s="28"/>
      <c r="I24" s="23"/>
      <c r="J24" s="23"/>
    </row>
    <row r="25" spans="1:10" ht="25.5" x14ac:dyDescent="0.2">
      <c r="A25" s="25" t="s">
        <v>3</v>
      </c>
      <c r="D25" s="126" t="s">
        <v>5</v>
      </c>
      <c r="E25" s="126"/>
      <c r="F25" s="126"/>
      <c r="G25" s="126"/>
      <c r="H25" s="126"/>
      <c r="I25" s="27" t="s">
        <v>350</v>
      </c>
    </row>
    <row r="26" spans="1:10" s="24" customFormat="1" ht="41.25" customHeight="1" thickBot="1" x14ac:dyDescent="0.25">
      <c r="A26" s="42" t="s">
        <v>345</v>
      </c>
      <c r="B26" s="50">
        <f>VLOOKUP(A26,(Sheet1!A1:B5),2,)</f>
        <v>50</v>
      </c>
      <c r="C26" s="22"/>
      <c r="D26" s="127" t="s">
        <v>38</v>
      </c>
      <c r="E26" s="127"/>
      <c r="F26" s="127"/>
      <c r="G26" s="127"/>
      <c r="H26" s="127"/>
      <c r="I26" s="40">
        <f>B26</f>
        <v>50</v>
      </c>
      <c r="J26" s="41" t="s">
        <v>341</v>
      </c>
    </row>
    <row r="27" spans="1:10" x14ac:dyDescent="0.2">
      <c r="D27" s="26"/>
      <c r="I27" s="115"/>
      <c r="J27" s="27" t="s">
        <v>339</v>
      </c>
    </row>
    <row r="28" spans="1:10" x14ac:dyDescent="0.2">
      <c r="A28" s="28"/>
      <c r="B28" s="28"/>
      <c r="C28" s="28"/>
      <c r="D28" s="29"/>
      <c r="E28" s="28"/>
      <c r="F28" s="28"/>
      <c r="G28" s="28"/>
      <c r="H28" s="28"/>
      <c r="I28" s="116"/>
      <c r="J28" s="49">
        <f>I9*20*0.01*I26*0.01</f>
        <v>5</v>
      </c>
    </row>
    <row r="29" spans="1:10" ht="25.5" x14ac:dyDescent="0.2">
      <c r="A29" s="25" t="s">
        <v>6</v>
      </c>
      <c r="D29" s="126" t="s">
        <v>7</v>
      </c>
      <c r="E29" s="126"/>
      <c r="F29" s="126"/>
      <c r="G29" s="126"/>
      <c r="H29" s="126"/>
      <c r="I29" s="27" t="s">
        <v>350</v>
      </c>
    </row>
    <row r="30" spans="1:10" ht="13.5" thickBot="1" x14ac:dyDescent="0.25">
      <c r="C30" s="50"/>
      <c r="I30" s="40">
        <f>B40</f>
        <v>50</v>
      </c>
      <c r="J30" s="41" t="s">
        <v>341</v>
      </c>
    </row>
    <row r="31" spans="1:10" ht="13.5" customHeight="1" x14ac:dyDescent="0.2">
      <c r="A31" s="42" t="s">
        <v>345</v>
      </c>
      <c r="B31" s="50">
        <f>VLOOKUP(A31,(Sheet1!A1:B5),2,)</f>
        <v>50</v>
      </c>
      <c r="C31" s="28"/>
      <c r="D31" s="122" t="s">
        <v>17</v>
      </c>
      <c r="E31" s="122"/>
      <c r="F31" s="122"/>
      <c r="G31" s="122"/>
      <c r="H31" s="122"/>
      <c r="I31" s="117"/>
      <c r="J31" s="27" t="s">
        <v>339</v>
      </c>
    </row>
    <row r="32" spans="1:10" ht="24.75" customHeight="1" x14ac:dyDescent="0.2">
      <c r="A32" s="42" t="s">
        <v>345</v>
      </c>
      <c r="B32" s="50">
        <f>VLOOKUP(A32,(Sheet1!A1:B5),2,)</f>
        <v>50</v>
      </c>
      <c r="C32" s="48"/>
      <c r="D32" s="122" t="s">
        <v>112</v>
      </c>
      <c r="E32" s="122"/>
      <c r="F32" s="122"/>
      <c r="G32" s="122"/>
      <c r="H32" s="122"/>
      <c r="I32" s="118"/>
      <c r="J32" s="49">
        <f>I9*20*0.01*I30*0.01</f>
        <v>5</v>
      </c>
    </row>
    <row r="33" spans="1:10" ht="12" customHeight="1" x14ac:dyDescent="0.2">
      <c r="A33" s="42" t="s">
        <v>345</v>
      </c>
      <c r="B33" s="50">
        <f>VLOOKUP(A33,(Sheet1!A1:B5),2,)</f>
        <v>50</v>
      </c>
      <c r="C33" s="48"/>
      <c r="D33" s="122" t="s">
        <v>113</v>
      </c>
      <c r="E33" s="122"/>
      <c r="F33" s="122"/>
      <c r="G33" s="122"/>
      <c r="H33" s="122"/>
    </row>
    <row r="34" spans="1:10" ht="14.25" customHeight="1" x14ac:dyDescent="0.2">
      <c r="A34" s="42" t="s">
        <v>345</v>
      </c>
      <c r="B34" s="50">
        <f>VLOOKUP(A34,(Sheet1!A1:B5),2,)</f>
        <v>50</v>
      </c>
      <c r="C34" s="48"/>
      <c r="D34" s="122" t="s">
        <v>16</v>
      </c>
      <c r="E34" s="122"/>
      <c r="F34" s="122"/>
      <c r="G34" s="122"/>
      <c r="H34" s="122"/>
    </row>
    <row r="35" spans="1:10" ht="32.25" customHeight="1" x14ac:dyDescent="0.2">
      <c r="A35" s="42" t="s">
        <v>345</v>
      </c>
      <c r="B35" s="50">
        <f>VLOOKUP(A35,(Sheet1!A1:B5),2,)</f>
        <v>50</v>
      </c>
      <c r="C35" s="48"/>
      <c r="D35" s="122" t="s">
        <v>114</v>
      </c>
      <c r="E35" s="122"/>
      <c r="F35" s="122"/>
      <c r="G35" s="122"/>
      <c r="H35" s="122"/>
    </row>
    <row r="36" spans="1:10" ht="41.25" customHeight="1" x14ac:dyDescent="0.2">
      <c r="A36" s="42" t="s">
        <v>345</v>
      </c>
      <c r="B36" s="50">
        <f>VLOOKUP(A36,(Sheet1!A1:B5),2,)</f>
        <v>50</v>
      </c>
      <c r="C36" s="48"/>
      <c r="D36" s="122" t="s">
        <v>478</v>
      </c>
      <c r="E36" s="122"/>
      <c r="F36" s="122"/>
      <c r="G36" s="122"/>
      <c r="H36" s="122"/>
    </row>
    <row r="37" spans="1:10" ht="29.25" customHeight="1" x14ac:dyDescent="0.2">
      <c r="A37" s="42" t="s">
        <v>345</v>
      </c>
      <c r="B37" s="50">
        <f>VLOOKUP(A37,(Sheet1!A1:B5),2,)</f>
        <v>50</v>
      </c>
      <c r="C37" s="48"/>
      <c r="D37" s="127" t="s">
        <v>321</v>
      </c>
      <c r="E37" s="127"/>
      <c r="F37" s="127"/>
      <c r="G37" s="127"/>
      <c r="H37" s="127"/>
    </row>
    <row r="38" spans="1:10" ht="56.25" customHeight="1" x14ac:dyDescent="0.2">
      <c r="A38" s="42" t="s">
        <v>345</v>
      </c>
      <c r="B38" s="50">
        <f>VLOOKUP(A38,(Sheet1!A1:B5),2,)</f>
        <v>50</v>
      </c>
      <c r="C38" s="48"/>
      <c r="D38" s="122" t="s">
        <v>322</v>
      </c>
      <c r="E38" s="122"/>
      <c r="F38" s="122"/>
      <c r="G38" s="122"/>
      <c r="H38" s="122"/>
    </row>
    <row r="39" spans="1:10" ht="29.25" customHeight="1" x14ac:dyDescent="0.2">
      <c r="A39" s="42" t="s">
        <v>345</v>
      </c>
      <c r="B39" s="50">
        <f>VLOOKUP(A39,(Sheet1!A1:B5),2,)</f>
        <v>50</v>
      </c>
      <c r="C39" s="48"/>
      <c r="D39" s="122" t="s">
        <v>323</v>
      </c>
      <c r="E39" s="122"/>
      <c r="F39" s="122"/>
      <c r="G39" s="122"/>
      <c r="H39" s="122"/>
    </row>
    <row r="40" spans="1:10" ht="14.25" customHeight="1" x14ac:dyDescent="0.2">
      <c r="B40" s="25">
        <f>AVERAGE(B31:B39)</f>
        <v>50</v>
      </c>
      <c r="C40" s="50"/>
      <c r="D40" s="24"/>
      <c r="E40" s="24"/>
      <c r="F40" s="24"/>
      <c r="G40" s="24"/>
      <c r="H40" s="24"/>
    </row>
    <row r="41" spans="1:10" ht="13.5" thickBot="1" x14ac:dyDescent="0.25">
      <c r="A41" s="52"/>
      <c r="B41" s="52"/>
      <c r="C41" s="52"/>
      <c r="D41" s="52"/>
      <c r="E41" s="52"/>
      <c r="F41" s="52"/>
      <c r="G41" s="52"/>
      <c r="H41" s="52"/>
      <c r="I41" s="35"/>
      <c r="J41" s="35"/>
    </row>
    <row r="42" spans="1:10" ht="25.5" x14ac:dyDescent="0.2">
      <c r="A42" s="25" t="s">
        <v>8</v>
      </c>
      <c r="D42" s="115" t="s">
        <v>9</v>
      </c>
      <c r="E42" s="115"/>
      <c r="F42" s="115"/>
      <c r="G42" s="115"/>
      <c r="H42" s="115"/>
      <c r="I42" s="27" t="s">
        <v>350</v>
      </c>
    </row>
    <row r="43" spans="1:10" ht="38.25" customHeight="1" x14ac:dyDescent="0.2">
      <c r="A43" s="42" t="s">
        <v>345</v>
      </c>
      <c r="B43" s="50">
        <f>VLOOKUP(A43,(Sheet1!A1:B5),2,)</f>
        <v>50</v>
      </c>
      <c r="C43" s="122" t="s">
        <v>48</v>
      </c>
      <c r="D43" s="122"/>
      <c r="E43" s="122"/>
      <c r="F43" s="122"/>
      <c r="G43" s="122"/>
      <c r="H43" s="122"/>
      <c r="I43" s="31">
        <f>B46</f>
        <v>50</v>
      </c>
      <c r="J43" s="41" t="s">
        <v>341</v>
      </c>
    </row>
    <row r="44" spans="1:10" ht="27" customHeight="1" x14ac:dyDescent="0.2">
      <c r="A44" s="42" t="s">
        <v>345</v>
      </c>
      <c r="B44" s="50">
        <f>VLOOKUP(A44,(Sheet1!A1:B5),2,)</f>
        <v>50</v>
      </c>
      <c r="C44" s="123" t="s">
        <v>49</v>
      </c>
      <c r="D44" s="123"/>
      <c r="E44" s="123"/>
      <c r="F44" s="123"/>
      <c r="G44" s="123"/>
      <c r="H44" s="123"/>
      <c r="I44" s="124"/>
      <c r="J44" s="27" t="s">
        <v>339</v>
      </c>
    </row>
    <row r="45" spans="1:10" ht="25.5" customHeight="1" x14ac:dyDescent="0.2">
      <c r="A45" s="42" t="s">
        <v>345</v>
      </c>
      <c r="B45" s="50">
        <f>VLOOKUP(A45,(Sheet1!A1:B5),2,)</f>
        <v>50</v>
      </c>
      <c r="C45" s="121" t="s">
        <v>50</v>
      </c>
      <c r="D45" s="121"/>
      <c r="E45" s="121"/>
      <c r="F45" s="121"/>
      <c r="G45" s="121"/>
      <c r="H45" s="121"/>
      <c r="I45" s="125"/>
      <c r="J45" s="49">
        <f>J32/20*30*I43*0.01</f>
        <v>3.75</v>
      </c>
    </row>
    <row r="46" spans="1:10" ht="15" customHeight="1" x14ac:dyDescent="0.2">
      <c r="B46" s="25">
        <f>AVERAGE(B43:B45)</f>
        <v>50</v>
      </c>
    </row>
    <row r="47" spans="1:10" ht="14.25" customHeight="1" x14ac:dyDescent="0.2"/>
    <row r="48" spans="1:10" ht="21" customHeight="1" x14ac:dyDescent="0.2"/>
    <row r="49" spans="1:9" ht="42" customHeight="1" x14ac:dyDescent="0.2">
      <c r="A49" s="119" t="s">
        <v>377</v>
      </c>
      <c r="B49" s="119"/>
      <c r="C49" s="119"/>
      <c r="D49" s="119"/>
      <c r="E49" s="119"/>
      <c r="F49" s="119"/>
      <c r="G49" s="119"/>
      <c r="H49" s="119"/>
      <c r="I49" s="119"/>
    </row>
    <row r="50" spans="1:9" ht="63" customHeight="1" x14ac:dyDescent="0.2">
      <c r="A50" s="120" t="s">
        <v>379</v>
      </c>
      <c r="B50" s="127"/>
      <c r="C50" s="127"/>
      <c r="D50" s="127"/>
      <c r="E50" s="127"/>
      <c r="F50" s="127"/>
      <c r="G50" s="127"/>
      <c r="H50" s="127"/>
      <c r="I50" s="127"/>
    </row>
  </sheetData>
  <sheetProtection password="C734" sheet="1" objects="1" scenarios="1"/>
  <mergeCells count="40">
    <mergeCell ref="A50:I50"/>
    <mergeCell ref="I27:I28"/>
    <mergeCell ref="D33:H33"/>
    <mergeCell ref="D36:H36"/>
    <mergeCell ref="D22:H22"/>
    <mergeCell ref="I31:I32"/>
    <mergeCell ref="D25:H25"/>
    <mergeCell ref="D29:H29"/>
    <mergeCell ref="D32:H32"/>
    <mergeCell ref="A49:I49"/>
    <mergeCell ref="C43:H43"/>
    <mergeCell ref="C44:H44"/>
    <mergeCell ref="C45:H45"/>
    <mergeCell ref="D38:H38"/>
    <mergeCell ref="D35:H35"/>
    <mergeCell ref="D31:H31"/>
    <mergeCell ref="D12:H12"/>
    <mergeCell ref="D13:H13"/>
    <mergeCell ref="D14:H14"/>
    <mergeCell ref="D15:H15"/>
    <mergeCell ref="D17:H17"/>
    <mergeCell ref="D16:H16"/>
    <mergeCell ref="A2:H2"/>
    <mergeCell ref="A6:H6"/>
    <mergeCell ref="C8:H8"/>
    <mergeCell ref="D11:H11"/>
    <mergeCell ref="D10:H10"/>
    <mergeCell ref="B5:D5"/>
    <mergeCell ref="F5:H5"/>
    <mergeCell ref="A4:H4"/>
    <mergeCell ref="D18:H18"/>
    <mergeCell ref="D19:H19"/>
    <mergeCell ref="D26:H26"/>
    <mergeCell ref="I44:I45"/>
    <mergeCell ref="D42:H42"/>
    <mergeCell ref="D39:H39"/>
    <mergeCell ref="D37:H37"/>
    <mergeCell ref="D34:H34"/>
    <mergeCell ref="D21:H21"/>
    <mergeCell ref="D20:H20"/>
  </mergeCells>
  <phoneticPr fontId="1" type="noConversion"/>
  <dataValidations count="3">
    <dataValidation type="list" allowBlank="1" showInputMessage="1" showErrorMessage="1" sqref="J4" xr:uid="{00000000-0002-0000-0600-000000000000}">
      <formula1>ValidScores</formula1>
    </dataValidation>
    <dataValidation type="list" allowBlank="1" showInputMessage="1" showErrorMessage="1" sqref="A43:A45 A26 A31:A39" xr:uid="{00000000-0002-0000-0600-000001000000}">
      <formula1>VALIDANSWER</formula1>
    </dataValidation>
    <dataValidation type="list" allowBlank="1" showInputMessage="1" showErrorMessage="1" sqref="A10:A22" xr:uid="{00000000-0002-0000-06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2:J51"/>
  <sheetViews>
    <sheetView topLeftCell="A43" workbookViewId="0">
      <selection activeCell="A6" sqref="A6:H6"/>
    </sheetView>
  </sheetViews>
  <sheetFormatPr defaultColWidth="9.140625" defaultRowHeight="12.75" x14ac:dyDescent="0.2"/>
  <cols>
    <col min="1" max="1" width="13.7109375" style="25" customWidth="1"/>
    <col min="2" max="2" width="8.42578125" style="25" hidden="1" customWidth="1"/>
    <col min="3" max="3" width="4.42578125" style="25" customWidth="1"/>
    <col min="4" max="6" width="9.140625" style="25"/>
    <col min="7" max="7" width="16.42578125" style="25" customWidth="1"/>
    <col min="8" max="8" width="5.42578125" style="25" customWidth="1"/>
    <col min="9" max="9" width="12.85546875" style="37" customWidth="1"/>
    <col min="10" max="10" width="13.7109375" style="37" hidden="1" customWidth="1"/>
    <col min="11" max="16384" width="9.140625" style="25"/>
  </cols>
  <sheetData>
    <row r="2" spans="1:10" s="24" customFormat="1" x14ac:dyDescent="0.2">
      <c r="A2" s="128" t="s">
        <v>349</v>
      </c>
      <c r="B2" s="129"/>
      <c r="C2" s="129"/>
      <c r="D2" s="129"/>
      <c r="E2" s="129"/>
      <c r="F2" s="129"/>
      <c r="G2" s="129"/>
      <c r="H2" s="129"/>
      <c r="I2" s="23"/>
      <c r="J2" s="23"/>
    </row>
    <row r="3" spans="1:10" ht="15.75" customHeight="1" x14ac:dyDescent="0.2">
      <c r="I3" s="27"/>
      <c r="J3" s="27" t="s">
        <v>365</v>
      </c>
    </row>
    <row r="4" spans="1:10" x14ac:dyDescent="0.2">
      <c r="A4" s="132" t="s">
        <v>376</v>
      </c>
      <c r="B4" s="132"/>
      <c r="C4" s="132"/>
      <c r="D4" s="132"/>
      <c r="E4" s="132"/>
      <c r="F4" s="132"/>
      <c r="G4" s="132"/>
      <c r="H4" s="132"/>
      <c r="I4" s="30"/>
      <c r="J4" s="31">
        <v>0</v>
      </c>
    </row>
    <row r="5" spans="1:10" ht="13.5" thickBot="1" x14ac:dyDescent="0.25">
      <c r="A5" s="32" t="s">
        <v>2</v>
      </c>
      <c r="B5" s="136"/>
      <c r="C5" s="136"/>
      <c r="D5" s="136"/>
      <c r="E5" s="136"/>
      <c r="F5" s="131" t="s">
        <v>10</v>
      </c>
      <c r="G5" s="131"/>
      <c r="H5" s="131"/>
      <c r="I5" s="34">
        <f>SUM(J12+J24+J28+J48)</f>
        <v>28.75</v>
      </c>
      <c r="J5" s="35"/>
    </row>
    <row r="6" spans="1:10" ht="18.75" customHeight="1" x14ac:dyDescent="0.2">
      <c r="A6" s="130" t="s">
        <v>527</v>
      </c>
      <c r="B6" s="130"/>
      <c r="C6" s="130"/>
      <c r="D6" s="130"/>
      <c r="E6" s="130"/>
      <c r="F6" s="130"/>
      <c r="G6" s="130"/>
      <c r="H6" s="130"/>
    </row>
    <row r="7" spans="1:10" x14ac:dyDescent="0.2">
      <c r="A7" s="38" t="s">
        <v>1</v>
      </c>
    </row>
    <row r="8" spans="1:10" s="38" customFormat="1" ht="25.5" x14ac:dyDescent="0.2">
      <c r="A8" s="39" t="s">
        <v>342</v>
      </c>
      <c r="C8" s="125" t="s">
        <v>0</v>
      </c>
      <c r="D8" s="125"/>
      <c r="E8" s="125"/>
      <c r="F8" s="125"/>
      <c r="G8" s="125"/>
      <c r="H8" s="125"/>
      <c r="I8" s="27" t="s">
        <v>350</v>
      </c>
      <c r="J8" s="27"/>
    </row>
    <row r="9" spans="1:10" ht="13.5" thickBot="1" x14ac:dyDescent="0.25">
      <c r="A9" s="39" t="s">
        <v>343</v>
      </c>
      <c r="I9" s="40">
        <f>B19</f>
        <v>50</v>
      </c>
      <c r="J9" s="41" t="s">
        <v>341</v>
      </c>
    </row>
    <row r="10" spans="1:10" ht="53.25" customHeight="1" x14ac:dyDescent="0.2">
      <c r="A10" s="42" t="s">
        <v>345</v>
      </c>
      <c r="B10" s="50">
        <f>VLOOKUP(A10,(Sheet1!A1:B6),2,)</f>
        <v>50</v>
      </c>
      <c r="C10" s="28"/>
      <c r="D10" s="127" t="s">
        <v>209</v>
      </c>
      <c r="E10" s="127"/>
      <c r="F10" s="127"/>
      <c r="G10" s="127"/>
      <c r="H10" s="127"/>
      <c r="I10" s="25"/>
    </row>
    <row r="11" spans="1:10" ht="12.75" customHeight="1" x14ac:dyDescent="0.2">
      <c r="A11" s="42" t="s">
        <v>345</v>
      </c>
      <c r="B11" s="50">
        <f>VLOOKUP(A11,(Sheet1!A1:B6),2,)</f>
        <v>50</v>
      </c>
      <c r="C11" s="48"/>
      <c r="D11" s="127" t="s">
        <v>210</v>
      </c>
      <c r="E11" s="127"/>
      <c r="F11" s="127"/>
      <c r="G11" s="127"/>
      <c r="H11" s="127"/>
      <c r="J11" s="27" t="s">
        <v>340</v>
      </c>
    </row>
    <row r="12" spans="1:10" ht="52.5" customHeight="1" x14ac:dyDescent="0.2">
      <c r="A12" s="42" t="s">
        <v>345</v>
      </c>
      <c r="B12" s="50">
        <f>VLOOKUP(A12,(Sheet1!A1:B6),2,)</f>
        <v>50</v>
      </c>
      <c r="C12" s="48"/>
      <c r="D12" s="127" t="s">
        <v>211</v>
      </c>
      <c r="E12" s="127"/>
      <c r="F12" s="127"/>
      <c r="G12" s="127"/>
      <c r="H12" s="127"/>
      <c r="J12" s="37">
        <f>I9*30*0.01</f>
        <v>15</v>
      </c>
    </row>
    <row r="13" spans="1:10" ht="26.25" customHeight="1" x14ac:dyDescent="0.2">
      <c r="A13" s="42" t="s">
        <v>345</v>
      </c>
      <c r="B13" s="50">
        <f>VLOOKUP(A13,(Sheet1!A1:B6),2,)</f>
        <v>50</v>
      </c>
      <c r="C13" s="48"/>
      <c r="D13" s="127" t="s">
        <v>212</v>
      </c>
      <c r="E13" s="127"/>
      <c r="F13" s="127"/>
      <c r="G13" s="127"/>
      <c r="H13" s="127"/>
    </row>
    <row r="14" spans="1:10" x14ac:dyDescent="0.2">
      <c r="A14" s="42" t="s">
        <v>345</v>
      </c>
      <c r="B14" s="50">
        <f>VLOOKUP(A14,(Sheet1!A1:B6),2,)</f>
        <v>50</v>
      </c>
      <c r="C14" s="48"/>
      <c r="D14" s="127" t="s">
        <v>213</v>
      </c>
      <c r="E14" s="127"/>
      <c r="F14" s="127"/>
      <c r="G14" s="127"/>
      <c r="H14" s="127"/>
    </row>
    <row r="15" spans="1:10" ht="28.5" customHeight="1" x14ac:dyDescent="0.2">
      <c r="A15" s="42" t="s">
        <v>345</v>
      </c>
      <c r="B15" s="50">
        <f>VLOOKUP(A15,(Sheet1!A1:B6),2,)</f>
        <v>50</v>
      </c>
      <c r="C15" s="48"/>
      <c r="D15" s="127" t="s">
        <v>272</v>
      </c>
      <c r="E15" s="127"/>
      <c r="F15" s="127"/>
      <c r="G15" s="127"/>
      <c r="H15" s="127"/>
    </row>
    <row r="16" spans="1:10" ht="24" customHeight="1" x14ac:dyDescent="0.2">
      <c r="A16" s="42" t="s">
        <v>345</v>
      </c>
      <c r="B16" s="50">
        <f>VLOOKUP(A16,(Sheet1!A1:B6),2,)</f>
        <v>50</v>
      </c>
      <c r="C16" s="48"/>
      <c r="D16" s="127" t="s">
        <v>28</v>
      </c>
      <c r="E16" s="127"/>
      <c r="F16" s="127"/>
      <c r="G16" s="127"/>
      <c r="H16" s="127"/>
    </row>
    <row r="17" spans="1:10" ht="27.75" customHeight="1" x14ac:dyDescent="0.2">
      <c r="A17" s="42" t="s">
        <v>345</v>
      </c>
      <c r="B17" s="50">
        <f>VLOOKUP(A17,(Sheet1!A1:B6),2,)</f>
        <v>50</v>
      </c>
      <c r="C17" s="48"/>
      <c r="D17" s="127" t="s">
        <v>29</v>
      </c>
      <c r="E17" s="127"/>
      <c r="F17" s="127"/>
      <c r="G17" s="127"/>
      <c r="H17" s="127"/>
    </row>
    <row r="18" spans="1:10" ht="27.75" customHeight="1" x14ac:dyDescent="0.2">
      <c r="A18" s="42" t="s">
        <v>345</v>
      </c>
      <c r="B18" s="50">
        <f>VLOOKUP(A18,(Sheet1!A1:B6),2,)</f>
        <v>50</v>
      </c>
      <c r="C18" s="48"/>
      <c r="D18" s="127" t="s">
        <v>202</v>
      </c>
      <c r="E18" s="127"/>
      <c r="F18" s="127"/>
      <c r="G18" s="127"/>
      <c r="H18" s="127"/>
    </row>
    <row r="19" spans="1:10" x14ac:dyDescent="0.2">
      <c r="B19" s="25">
        <f>AVERAGE(B10:B18)</f>
        <v>50</v>
      </c>
      <c r="D19" s="122"/>
      <c r="E19" s="122"/>
      <c r="F19" s="122"/>
      <c r="G19" s="122"/>
      <c r="H19" s="122"/>
    </row>
    <row r="20" spans="1:10" x14ac:dyDescent="0.2">
      <c r="A20" s="28"/>
      <c r="B20" s="28"/>
      <c r="C20" s="28"/>
      <c r="D20" s="28"/>
      <c r="E20" s="28"/>
      <c r="F20" s="28"/>
      <c r="G20" s="28"/>
      <c r="H20" s="28"/>
      <c r="I20" s="23"/>
      <c r="J20" s="23"/>
    </row>
    <row r="21" spans="1:10" ht="25.5" x14ac:dyDescent="0.2">
      <c r="A21" s="25" t="s">
        <v>3</v>
      </c>
      <c r="D21" s="126" t="s">
        <v>5</v>
      </c>
      <c r="E21" s="126"/>
      <c r="F21" s="126"/>
      <c r="G21" s="126"/>
      <c r="H21" s="126"/>
      <c r="I21" s="27" t="s">
        <v>350</v>
      </c>
    </row>
    <row r="22" spans="1:10" s="24" customFormat="1" ht="41.25" customHeight="1" thickBot="1" x14ac:dyDescent="0.25">
      <c r="A22" s="42" t="s">
        <v>345</v>
      </c>
      <c r="B22" s="50">
        <f>VLOOKUP(A22,(Sheet1!A1:B5),2,)</f>
        <v>50</v>
      </c>
      <c r="C22" s="22"/>
      <c r="D22" s="127" t="s">
        <v>38</v>
      </c>
      <c r="E22" s="127"/>
      <c r="F22" s="127"/>
      <c r="G22" s="127"/>
      <c r="H22" s="127"/>
      <c r="I22" s="40">
        <f>B22</f>
        <v>50</v>
      </c>
      <c r="J22" s="41" t="s">
        <v>341</v>
      </c>
    </row>
    <row r="23" spans="1:10" x14ac:dyDescent="0.2">
      <c r="D23" s="26"/>
      <c r="I23" s="59"/>
      <c r="J23" s="27" t="s">
        <v>339</v>
      </c>
    </row>
    <row r="24" spans="1:10" x14ac:dyDescent="0.2">
      <c r="A24" s="28"/>
      <c r="B24" s="28"/>
      <c r="C24" s="28"/>
      <c r="D24" s="29"/>
      <c r="E24" s="28"/>
      <c r="F24" s="28"/>
      <c r="G24" s="28"/>
      <c r="H24" s="28"/>
      <c r="I24" s="60"/>
      <c r="J24" s="49">
        <f>I9*20*0.01*I22*0.01</f>
        <v>5</v>
      </c>
    </row>
    <row r="25" spans="1:10" ht="25.5" x14ac:dyDescent="0.2">
      <c r="A25" s="25" t="s">
        <v>6</v>
      </c>
      <c r="D25" s="126" t="s">
        <v>7</v>
      </c>
      <c r="E25" s="126"/>
      <c r="F25" s="126"/>
      <c r="G25" s="126"/>
      <c r="H25" s="126"/>
      <c r="I25" s="27" t="s">
        <v>350</v>
      </c>
    </row>
    <row r="26" spans="1:10" ht="13.5" thickBot="1" x14ac:dyDescent="0.25">
      <c r="C26" s="50"/>
      <c r="I26" s="40">
        <f>B44</f>
        <v>50</v>
      </c>
      <c r="J26" s="41" t="s">
        <v>341</v>
      </c>
    </row>
    <row r="27" spans="1:10" ht="28.5" customHeight="1" x14ac:dyDescent="0.2">
      <c r="A27" s="42" t="s">
        <v>345</v>
      </c>
      <c r="B27" s="50">
        <f>VLOOKUP(A27,(Sheet1!A1:B5),2,)</f>
        <v>50</v>
      </c>
      <c r="C27" s="28"/>
      <c r="D27" s="127" t="s">
        <v>214</v>
      </c>
      <c r="E27" s="127"/>
      <c r="F27" s="127"/>
      <c r="G27" s="127"/>
      <c r="H27" s="127"/>
      <c r="I27" s="61"/>
      <c r="J27" s="27" t="s">
        <v>339</v>
      </c>
    </row>
    <row r="28" spans="1:10" ht="27.75" customHeight="1" x14ac:dyDescent="0.2">
      <c r="A28" s="42" t="s">
        <v>345</v>
      </c>
      <c r="B28" s="50">
        <f>VLOOKUP(A28,(Sheet1!A1:B5),2,)</f>
        <v>50</v>
      </c>
      <c r="C28" s="48"/>
      <c r="D28" s="127" t="s">
        <v>273</v>
      </c>
      <c r="E28" s="127"/>
      <c r="F28" s="127"/>
      <c r="G28" s="127"/>
      <c r="H28" s="127"/>
      <c r="I28" s="62"/>
      <c r="J28" s="49">
        <f>I9*20*0.01*I26*0.01</f>
        <v>5</v>
      </c>
    </row>
    <row r="29" spans="1:10" ht="27" customHeight="1" x14ac:dyDescent="0.2">
      <c r="A29" s="42" t="s">
        <v>345</v>
      </c>
      <c r="B29" s="50">
        <f>VLOOKUP(A29,(Sheet1!A1:B5),2,)</f>
        <v>50</v>
      </c>
      <c r="C29" s="48"/>
      <c r="D29" s="127" t="s">
        <v>215</v>
      </c>
      <c r="E29" s="127"/>
      <c r="F29" s="127"/>
      <c r="G29" s="127"/>
      <c r="H29" s="127"/>
    </row>
    <row r="30" spans="1:10" ht="28.5" customHeight="1" x14ac:dyDescent="0.2">
      <c r="A30" s="42" t="s">
        <v>345</v>
      </c>
      <c r="B30" s="50">
        <f>VLOOKUP(A30,(Sheet1!A1:B5),2,)</f>
        <v>50</v>
      </c>
      <c r="C30" s="48"/>
      <c r="D30" s="127" t="s">
        <v>216</v>
      </c>
      <c r="E30" s="127"/>
      <c r="F30" s="127"/>
      <c r="G30" s="127"/>
      <c r="H30" s="127"/>
    </row>
    <row r="31" spans="1:10" ht="25.5" customHeight="1" x14ac:dyDescent="0.2">
      <c r="A31" s="42" t="s">
        <v>345</v>
      </c>
      <c r="B31" s="50">
        <f>VLOOKUP(A31,(Sheet1!A1:B5),2,)</f>
        <v>50</v>
      </c>
      <c r="C31" s="48"/>
      <c r="D31" s="127" t="s">
        <v>217</v>
      </c>
      <c r="E31" s="127"/>
      <c r="F31" s="127"/>
      <c r="G31" s="127"/>
      <c r="H31" s="127"/>
    </row>
    <row r="32" spans="1:10" ht="60.75" customHeight="1" x14ac:dyDescent="0.2">
      <c r="A32" s="42" t="s">
        <v>345</v>
      </c>
      <c r="B32" s="50">
        <f>VLOOKUP(A32,(Sheet1!A1:B5),2,)</f>
        <v>50</v>
      </c>
      <c r="C32" s="28"/>
      <c r="D32" s="127" t="s">
        <v>218</v>
      </c>
      <c r="E32" s="127"/>
      <c r="F32" s="127"/>
      <c r="G32" s="127"/>
      <c r="H32" s="127"/>
    </row>
    <row r="33" spans="1:10" ht="13.5" customHeight="1" x14ac:dyDescent="0.2">
      <c r="A33" s="42" t="s">
        <v>345</v>
      </c>
      <c r="B33" s="50">
        <f>VLOOKUP(A33,(Sheet1!A1:B5),2,)</f>
        <v>50</v>
      </c>
      <c r="C33" s="48"/>
      <c r="D33" s="127" t="s">
        <v>219</v>
      </c>
      <c r="E33" s="127"/>
      <c r="F33" s="127"/>
      <c r="G33" s="127"/>
      <c r="H33" s="127"/>
    </row>
    <row r="34" spans="1:10" ht="42" customHeight="1" x14ac:dyDescent="0.2">
      <c r="A34" s="42" t="s">
        <v>345</v>
      </c>
      <c r="B34" s="50">
        <f>VLOOKUP(A34,(Sheet1!A1:B5),2,)</f>
        <v>50</v>
      </c>
      <c r="C34" s="48"/>
      <c r="D34" s="127" t="s">
        <v>274</v>
      </c>
      <c r="E34" s="127"/>
      <c r="F34" s="127"/>
      <c r="G34" s="127"/>
      <c r="H34" s="127"/>
    </row>
    <row r="35" spans="1:10" ht="13.5" customHeight="1" x14ac:dyDescent="0.2">
      <c r="A35" s="42" t="s">
        <v>345</v>
      </c>
      <c r="B35" s="50">
        <f>VLOOKUP(A35,(Sheet1!A1:B5),2,)</f>
        <v>50</v>
      </c>
      <c r="C35" s="48"/>
      <c r="D35" s="127" t="s">
        <v>220</v>
      </c>
      <c r="E35" s="127"/>
      <c r="F35" s="127"/>
      <c r="G35" s="127"/>
      <c r="H35" s="127"/>
    </row>
    <row r="36" spans="1:10" ht="27" customHeight="1" x14ac:dyDescent="0.2">
      <c r="A36" s="42" t="s">
        <v>345</v>
      </c>
      <c r="B36" s="50">
        <f>VLOOKUP(A36,(Sheet1!A1:B5),2,)</f>
        <v>50</v>
      </c>
      <c r="C36" s="48"/>
      <c r="D36" s="127" t="s">
        <v>221</v>
      </c>
      <c r="E36" s="127"/>
      <c r="F36" s="127"/>
      <c r="G36" s="127"/>
      <c r="H36" s="127"/>
    </row>
    <row r="37" spans="1:10" ht="13.5" customHeight="1" x14ac:dyDescent="0.2">
      <c r="A37" s="42" t="s">
        <v>345</v>
      </c>
      <c r="B37" s="50">
        <f>VLOOKUP(A37,(Sheet1!A1:B5),2,)</f>
        <v>50</v>
      </c>
      <c r="C37" s="48"/>
      <c r="D37" s="127" t="s">
        <v>18</v>
      </c>
      <c r="E37" s="127"/>
      <c r="F37" s="127"/>
      <c r="G37" s="127"/>
      <c r="H37" s="127"/>
    </row>
    <row r="38" spans="1:10" ht="26.25" customHeight="1" x14ac:dyDescent="0.2">
      <c r="A38" s="42" t="s">
        <v>345</v>
      </c>
      <c r="B38" s="50">
        <f>VLOOKUP(A38,(Sheet1!A1:B5),2,)</f>
        <v>50</v>
      </c>
      <c r="C38" s="48"/>
      <c r="D38" s="127" t="s">
        <v>222</v>
      </c>
      <c r="E38" s="127"/>
      <c r="F38" s="127"/>
      <c r="G38" s="127"/>
      <c r="H38" s="127"/>
    </row>
    <row r="39" spans="1:10" ht="25.5" customHeight="1" x14ac:dyDescent="0.2">
      <c r="A39" s="42" t="s">
        <v>345</v>
      </c>
      <c r="B39" s="50">
        <f>VLOOKUP(A39,(Sheet1!A1:B5),2,)</f>
        <v>50</v>
      </c>
      <c r="C39" s="48"/>
      <c r="D39" s="127" t="s">
        <v>223</v>
      </c>
      <c r="E39" s="127"/>
      <c r="F39" s="127"/>
      <c r="G39" s="127"/>
      <c r="H39" s="127"/>
    </row>
    <row r="40" spans="1:10" ht="13.5" customHeight="1" x14ac:dyDescent="0.2">
      <c r="A40" s="42" t="s">
        <v>345</v>
      </c>
      <c r="B40" s="50">
        <f>VLOOKUP(A40,(Sheet1!A1:B5),2,)</f>
        <v>50</v>
      </c>
      <c r="C40" s="48"/>
      <c r="D40" s="127" t="s">
        <v>224</v>
      </c>
      <c r="E40" s="127"/>
      <c r="F40" s="127"/>
      <c r="G40" s="127"/>
      <c r="H40" s="127"/>
    </row>
    <row r="41" spans="1:10" ht="24.75" customHeight="1" x14ac:dyDescent="0.2">
      <c r="A41" s="42" t="s">
        <v>345</v>
      </c>
      <c r="B41" s="50">
        <f>VLOOKUP(A41,(Sheet1!A1:B5),2,)</f>
        <v>50</v>
      </c>
      <c r="C41" s="48"/>
      <c r="D41" s="127" t="s">
        <v>225</v>
      </c>
      <c r="E41" s="127"/>
      <c r="F41" s="127"/>
      <c r="G41" s="127"/>
      <c r="H41" s="127"/>
    </row>
    <row r="42" spans="1:10" ht="24.75" customHeight="1" x14ac:dyDescent="0.2">
      <c r="A42" s="42" t="s">
        <v>345</v>
      </c>
      <c r="B42" s="50">
        <f>VLOOKUP(A42,(Sheet1!A1:B5),2,)</f>
        <v>50</v>
      </c>
      <c r="C42" s="48"/>
      <c r="D42" s="127" t="s">
        <v>226</v>
      </c>
      <c r="E42" s="127"/>
      <c r="F42" s="127"/>
      <c r="G42" s="127"/>
      <c r="H42" s="127"/>
    </row>
    <row r="43" spans="1:10" ht="24.75" customHeight="1" x14ac:dyDescent="0.2">
      <c r="A43" s="42" t="s">
        <v>345</v>
      </c>
      <c r="B43" s="50">
        <f>VLOOKUP(A43,(Sheet1!A1:B5),2,)</f>
        <v>50</v>
      </c>
      <c r="C43" s="48"/>
      <c r="D43" s="127" t="s">
        <v>227</v>
      </c>
      <c r="E43" s="127"/>
      <c r="F43" s="127"/>
      <c r="G43" s="127"/>
      <c r="H43" s="127"/>
    </row>
    <row r="44" spans="1:10" ht="13.5" thickBot="1" x14ac:dyDescent="0.25">
      <c r="A44" s="52"/>
      <c r="B44" s="52">
        <f>AVERAGE(B27:B43)</f>
        <v>50</v>
      </c>
      <c r="C44" s="52"/>
      <c r="D44" s="52"/>
      <c r="E44" s="52"/>
      <c r="F44" s="52"/>
      <c r="G44" s="52"/>
      <c r="H44" s="52"/>
      <c r="I44" s="35"/>
      <c r="J44" s="35"/>
    </row>
    <row r="45" spans="1:10" ht="25.5" x14ac:dyDescent="0.2">
      <c r="A45" s="25" t="s">
        <v>8</v>
      </c>
      <c r="D45" s="115" t="s">
        <v>9</v>
      </c>
      <c r="E45" s="115"/>
      <c r="F45" s="115"/>
      <c r="G45" s="115"/>
      <c r="H45" s="115"/>
      <c r="I45" s="27" t="s">
        <v>350</v>
      </c>
    </row>
    <row r="46" spans="1:10" ht="38.25" customHeight="1" thickBot="1" x14ac:dyDescent="0.25">
      <c r="A46" s="42" t="s">
        <v>345</v>
      </c>
      <c r="B46" s="50">
        <f>VLOOKUP(A46,(Sheet1!A1:B5),2,)</f>
        <v>50</v>
      </c>
      <c r="C46" s="122" t="s">
        <v>48</v>
      </c>
      <c r="D46" s="122"/>
      <c r="E46" s="122"/>
      <c r="F46" s="122"/>
      <c r="G46" s="122"/>
      <c r="H46" s="122"/>
      <c r="I46" s="40">
        <f>B49</f>
        <v>50</v>
      </c>
      <c r="J46" s="41" t="s">
        <v>341</v>
      </c>
    </row>
    <row r="47" spans="1:10" ht="27" customHeight="1" x14ac:dyDescent="0.2">
      <c r="A47" s="42" t="s">
        <v>345</v>
      </c>
      <c r="B47" s="50">
        <f>VLOOKUP(A47,(Sheet1!A1:B5),2,)</f>
        <v>50</v>
      </c>
      <c r="C47" s="123" t="s">
        <v>49</v>
      </c>
      <c r="D47" s="123"/>
      <c r="E47" s="123"/>
      <c r="F47" s="123"/>
      <c r="G47" s="123"/>
      <c r="H47" s="123"/>
      <c r="I47" s="59"/>
      <c r="J47" s="27" t="s">
        <v>339</v>
      </c>
    </row>
    <row r="48" spans="1:10" ht="25.5" customHeight="1" x14ac:dyDescent="0.2">
      <c r="A48" s="42" t="s">
        <v>345</v>
      </c>
      <c r="B48" s="50">
        <f>VLOOKUP(A48,(Sheet1!A1:B5),2,)</f>
        <v>50</v>
      </c>
      <c r="C48" s="121" t="s">
        <v>50</v>
      </c>
      <c r="D48" s="121"/>
      <c r="E48" s="121"/>
      <c r="F48" s="121"/>
      <c r="G48" s="121"/>
      <c r="H48" s="121"/>
      <c r="I48" s="38"/>
      <c r="J48" s="49">
        <f>J28/20*30*I46*0.01</f>
        <v>3.75</v>
      </c>
    </row>
    <row r="49" spans="1:10" ht="25.5" customHeight="1" x14ac:dyDescent="0.2">
      <c r="A49" s="42"/>
      <c r="B49" s="91">
        <f>AVERAGE(B46:B48)</f>
        <v>50</v>
      </c>
      <c r="C49" s="90"/>
      <c r="D49" s="90"/>
      <c r="E49" s="90"/>
      <c r="F49" s="90"/>
      <c r="G49" s="90"/>
      <c r="H49" s="90"/>
      <c r="I49" s="38"/>
      <c r="J49" s="49"/>
    </row>
    <row r="50" spans="1:10" ht="30.75" customHeight="1" x14ac:dyDescent="0.2">
      <c r="A50" s="119" t="s">
        <v>377</v>
      </c>
      <c r="B50" s="119"/>
      <c r="C50" s="119"/>
      <c r="D50" s="119"/>
      <c r="E50" s="119"/>
      <c r="F50" s="119"/>
      <c r="G50" s="119"/>
      <c r="H50" s="119"/>
      <c r="I50" s="119"/>
    </row>
    <row r="51" spans="1:10" x14ac:dyDescent="0.2">
      <c r="A51" s="120" t="s">
        <v>514</v>
      </c>
      <c r="B51" s="127"/>
      <c r="C51" s="127"/>
      <c r="D51" s="127"/>
      <c r="E51" s="127"/>
      <c r="F51" s="127"/>
      <c r="G51" s="127"/>
      <c r="H51" s="127"/>
      <c r="I51" s="127"/>
    </row>
  </sheetData>
  <sheetProtection password="C734" sheet="1" objects="1" scenarios="1"/>
  <mergeCells count="42">
    <mergeCell ref="D12:H12"/>
    <mergeCell ref="B5:E5"/>
    <mergeCell ref="A6:H6"/>
    <mergeCell ref="A4:H4"/>
    <mergeCell ref="A51:I51"/>
    <mergeCell ref="D28:H28"/>
    <mergeCell ref="D32:H32"/>
    <mergeCell ref="D38:H38"/>
    <mergeCell ref="D39:H39"/>
    <mergeCell ref="D40:H40"/>
    <mergeCell ref="C48:H48"/>
    <mergeCell ref="C47:H47"/>
    <mergeCell ref="C46:H46"/>
    <mergeCell ref="D33:H33"/>
    <mergeCell ref="D16:H16"/>
    <mergeCell ref="D17:H17"/>
    <mergeCell ref="A2:H2"/>
    <mergeCell ref="C8:H8"/>
    <mergeCell ref="D11:H11"/>
    <mergeCell ref="D10:H10"/>
    <mergeCell ref="F5:H5"/>
    <mergeCell ref="A50:I50"/>
    <mergeCell ref="D13:H13"/>
    <mergeCell ref="D14:H14"/>
    <mergeCell ref="D15:H15"/>
    <mergeCell ref="D45:H45"/>
    <mergeCell ref="D42:H42"/>
    <mergeCell ref="D43:H43"/>
    <mergeCell ref="D41:H41"/>
    <mergeCell ref="D29:H29"/>
    <mergeCell ref="D34:H34"/>
    <mergeCell ref="D18:H18"/>
    <mergeCell ref="D22:H22"/>
    <mergeCell ref="D19:H19"/>
    <mergeCell ref="D27:H27"/>
    <mergeCell ref="D25:H25"/>
    <mergeCell ref="D35:H35"/>
    <mergeCell ref="D36:H36"/>
    <mergeCell ref="D37:H37"/>
    <mergeCell ref="D21:H21"/>
    <mergeCell ref="D30:H30"/>
    <mergeCell ref="D31:H31"/>
  </mergeCells>
  <phoneticPr fontId="1" type="noConversion"/>
  <dataValidations count="3">
    <dataValidation type="list" allowBlank="1" showInputMessage="1" showErrorMessage="1" errorTitle="Only increments of 10" sqref="J4" xr:uid="{00000000-0002-0000-0700-000000000000}">
      <formula1>ValidScores</formula1>
    </dataValidation>
    <dataValidation type="list" allowBlank="1" showInputMessage="1" showErrorMessage="1" sqref="A46:A49 A22 A27:A43" xr:uid="{00000000-0002-0000-0700-000001000000}">
      <formula1>VALIDANSWER</formula1>
    </dataValidation>
    <dataValidation type="list" allowBlank="1" showInputMessage="1" showErrorMessage="1" sqref="A10:A18" xr:uid="{00000000-0002-0000-0700-000002000000}">
      <formula1>VALIDANSWERS</formula1>
    </dataValidation>
  </dataValidations>
  <pageMargins left="0.75" right="0.75" top="1" bottom="1" header="0.5" footer="0.5"/>
  <pageSetup scale="97" orientation="portrait"/>
  <headerFooter alignWithMargins="0">
    <oddHeader>&amp;A</oddHeader>
    <oddFooter>Page &amp;P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2:K51"/>
  <sheetViews>
    <sheetView topLeftCell="A34" workbookViewId="0">
      <selection activeCell="K10" sqref="K10"/>
    </sheetView>
  </sheetViews>
  <sheetFormatPr defaultColWidth="9.140625" defaultRowHeight="12.75" x14ac:dyDescent="0.2"/>
  <cols>
    <col min="1" max="1" width="13" style="25" customWidth="1"/>
    <col min="2" max="2" width="0.140625" style="25" customWidth="1"/>
    <col min="3" max="3" width="4.42578125" style="25" customWidth="1"/>
    <col min="4" max="6" width="9.140625" style="25"/>
    <col min="7" max="7" width="16.42578125" style="25" customWidth="1"/>
    <col min="8" max="8" width="5.42578125" style="25" customWidth="1"/>
    <col min="9" max="9" width="12.140625" style="37" customWidth="1"/>
    <col min="10" max="10" width="11.7109375" style="37" hidden="1" customWidth="1"/>
    <col min="11" max="11" width="54.42578125" style="25" customWidth="1"/>
    <col min="12" max="16384" width="9.140625" style="25"/>
  </cols>
  <sheetData>
    <row r="2" spans="1:11" s="24" customFormat="1" x14ac:dyDescent="0.2">
      <c r="A2" s="129" t="s">
        <v>349</v>
      </c>
      <c r="B2" s="129"/>
      <c r="C2" s="129"/>
      <c r="D2" s="129"/>
      <c r="E2" s="129"/>
      <c r="F2" s="129"/>
      <c r="G2" s="129"/>
      <c r="H2" s="129"/>
      <c r="I2" s="23"/>
      <c r="J2" s="23"/>
    </row>
    <row r="3" spans="1:11" ht="29.25" customHeight="1" x14ac:dyDescent="0.2">
      <c r="A3" s="63"/>
      <c r="I3" s="27"/>
      <c r="J3" s="27" t="s">
        <v>365</v>
      </c>
      <c r="K3" s="54"/>
    </row>
    <row r="4" spans="1:11" ht="11.25" customHeight="1" x14ac:dyDescent="0.2">
      <c r="A4" s="132" t="s">
        <v>376</v>
      </c>
      <c r="B4" s="132"/>
      <c r="C4" s="132"/>
      <c r="D4" s="132"/>
      <c r="E4" s="132"/>
      <c r="F4" s="132"/>
      <c r="G4" s="132"/>
      <c r="H4" s="132"/>
      <c r="I4" s="30"/>
      <c r="J4" s="31">
        <v>0</v>
      </c>
      <c r="K4" s="50"/>
    </row>
    <row r="5" spans="1:11" ht="13.5" thickBot="1" x14ac:dyDescent="0.25">
      <c r="A5" s="32" t="s">
        <v>2</v>
      </c>
      <c r="B5" s="136"/>
      <c r="C5" s="136"/>
      <c r="D5" s="136"/>
      <c r="E5" s="136"/>
      <c r="F5" s="131" t="s">
        <v>10</v>
      </c>
      <c r="G5" s="131"/>
      <c r="H5" s="131"/>
      <c r="I5" s="34">
        <f>SUM(J12+J23+J27+J40)</f>
        <v>28.75</v>
      </c>
      <c r="J5" s="35"/>
      <c r="K5" s="50"/>
    </row>
    <row r="6" spans="1:11" s="24" customFormat="1" ht="15" customHeight="1" x14ac:dyDescent="0.2">
      <c r="A6" s="130" t="s">
        <v>528</v>
      </c>
      <c r="B6" s="130"/>
      <c r="C6" s="130"/>
      <c r="D6" s="130"/>
      <c r="E6" s="130"/>
      <c r="F6" s="130"/>
      <c r="G6" s="130"/>
      <c r="H6" s="36"/>
    </row>
    <row r="7" spans="1:11" x14ac:dyDescent="0.2">
      <c r="A7" s="38" t="s">
        <v>1</v>
      </c>
    </row>
    <row r="8" spans="1:11" s="38" customFormat="1" ht="25.5" x14ac:dyDescent="0.2">
      <c r="A8" s="39" t="s">
        <v>4</v>
      </c>
      <c r="C8" s="125" t="s">
        <v>0</v>
      </c>
      <c r="D8" s="125"/>
      <c r="E8" s="125"/>
      <c r="F8" s="125"/>
      <c r="G8" s="125"/>
      <c r="H8" s="125"/>
      <c r="I8" s="27" t="s">
        <v>350</v>
      </c>
      <c r="J8" s="27"/>
    </row>
    <row r="9" spans="1:11" ht="28.5" customHeight="1" thickBot="1" x14ac:dyDescent="0.25">
      <c r="A9" s="38" t="s">
        <v>343</v>
      </c>
      <c r="I9" s="40">
        <f>B19</f>
        <v>50</v>
      </c>
      <c r="J9" s="41" t="s">
        <v>341</v>
      </c>
    </row>
    <row r="10" spans="1:11" ht="56.25" customHeight="1" x14ac:dyDescent="0.2">
      <c r="A10" s="42" t="s">
        <v>345</v>
      </c>
      <c r="B10" s="50">
        <f>VLOOKUP(A10,(Sheet1!A1:B6),2,)</f>
        <v>50</v>
      </c>
      <c r="C10" s="28"/>
      <c r="D10" s="127" t="s">
        <v>254</v>
      </c>
      <c r="E10" s="127"/>
      <c r="F10" s="127"/>
      <c r="G10" s="127"/>
      <c r="H10" s="127"/>
      <c r="I10" s="25"/>
    </row>
    <row r="11" spans="1:11" ht="31.5" customHeight="1" x14ac:dyDescent="0.2">
      <c r="A11" s="42" t="s">
        <v>345</v>
      </c>
      <c r="B11" s="50">
        <f>VLOOKUP(A11,(Sheet1!A1:B6),2,)</f>
        <v>50</v>
      </c>
      <c r="C11" s="48"/>
      <c r="D11" s="127" t="s">
        <v>255</v>
      </c>
      <c r="E11" s="127"/>
      <c r="F11" s="127"/>
      <c r="G11" s="127"/>
      <c r="H11" s="127"/>
      <c r="J11" s="27" t="s">
        <v>340</v>
      </c>
    </row>
    <row r="12" spans="1:11" ht="27" customHeight="1" x14ac:dyDescent="0.2">
      <c r="A12" s="42" t="s">
        <v>345</v>
      </c>
      <c r="B12" s="50">
        <f>VLOOKUP(A12,(Sheet1!A1:B6),2,)</f>
        <v>50</v>
      </c>
      <c r="C12" s="48"/>
      <c r="D12" s="127" t="s">
        <v>263</v>
      </c>
      <c r="E12" s="127"/>
      <c r="F12" s="127"/>
      <c r="G12" s="127"/>
      <c r="H12" s="127"/>
      <c r="J12" s="37">
        <f>I9*30*0.01</f>
        <v>15</v>
      </c>
    </row>
    <row r="13" spans="1:11" ht="41.25" customHeight="1" x14ac:dyDescent="0.2">
      <c r="A13" s="42" t="s">
        <v>345</v>
      </c>
      <c r="B13" s="50">
        <f>VLOOKUP(A13,(Sheet1!A1:B6),2,)</f>
        <v>50</v>
      </c>
      <c r="C13" s="48"/>
      <c r="D13" s="127" t="s">
        <v>264</v>
      </c>
      <c r="E13" s="127"/>
      <c r="F13" s="127"/>
      <c r="G13" s="127"/>
      <c r="H13" s="127"/>
    </row>
    <row r="14" spans="1:11" ht="25.5" customHeight="1" x14ac:dyDescent="0.2">
      <c r="A14" s="42" t="s">
        <v>345</v>
      </c>
      <c r="B14" s="50">
        <f>VLOOKUP(A14,(Sheet1!A1:B6),2,)</f>
        <v>50</v>
      </c>
      <c r="C14" s="48"/>
      <c r="D14" s="127" t="s">
        <v>31</v>
      </c>
      <c r="E14" s="127"/>
      <c r="F14" s="127"/>
      <c r="G14" s="127"/>
      <c r="H14" s="127"/>
    </row>
    <row r="15" spans="1:11" ht="56.25" customHeight="1" x14ac:dyDescent="0.2">
      <c r="A15" s="42" t="s">
        <v>345</v>
      </c>
      <c r="B15" s="50">
        <f>VLOOKUP(A15,(Sheet1!A1:B6),2,)</f>
        <v>50</v>
      </c>
      <c r="C15" s="48"/>
      <c r="D15" s="127" t="s">
        <v>256</v>
      </c>
      <c r="E15" s="127"/>
      <c r="F15" s="127"/>
      <c r="G15" s="127"/>
      <c r="H15" s="127"/>
    </row>
    <row r="16" spans="1:11" ht="27" customHeight="1" x14ac:dyDescent="0.2">
      <c r="A16" s="42" t="s">
        <v>345</v>
      </c>
      <c r="B16" s="50">
        <f>VLOOKUP(A16,(Sheet1!A1:B6),2,)</f>
        <v>50</v>
      </c>
      <c r="C16" s="48"/>
      <c r="D16" s="127" t="s">
        <v>257</v>
      </c>
      <c r="E16" s="127"/>
      <c r="F16" s="127"/>
      <c r="G16" s="127"/>
      <c r="H16" s="127"/>
    </row>
    <row r="17" spans="1:11" ht="27" customHeight="1" x14ac:dyDescent="0.2">
      <c r="A17" s="42" t="s">
        <v>345</v>
      </c>
      <c r="B17" s="50">
        <f>VLOOKUP(A17,(Sheet1!A1:B6),2,)</f>
        <v>50</v>
      </c>
      <c r="C17" s="48"/>
      <c r="D17" s="127" t="s">
        <v>258</v>
      </c>
      <c r="E17" s="127"/>
      <c r="F17" s="127"/>
      <c r="G17" s="127"/>
      <c r="H17" s="127"/>
    </row>
    <row r="18" spans="1:11" ht="26.25" customHeight="1" x14ac:dyDescent="0.2">
      <c r="A18" s="42" t="s">
        <v>345</v>
      </c>
      <c r="B18" s="50">
        <f>VLOOKUP(A18,(Sheet1!A1:B6),2,)</f>
        <v>50</v>
      </c>
      <c r="C18" s="48"/>
      <c r="D18" s="127" t="s">
        <v>202</v>
      </c>
      <c r="E18" s="127"/>
      <c r="F18" s="127"/>
      <c r="G18" s="127"/>
      <c r="H18" s="127"/>
    </row>
    <row r="19" spans="1:11" ht="21" customHeight="1" x14ac:dyDescent="0.2">
      <c r="A19" s="28"/>
      <c r="B19" s="28">
        <f>AVERAGE(B10:B18)</f>
        <v>50</v>
      </c>
      <c r="C19" s="28"/>
      <c r="D19" s="28"/>
      <c r="E19" s="28"/>
      <c r="F19" s="28"/>
      <c r="G19" s="28"/>
      <c r="H19" s="28"/>
      <c r="I19" s="23"/>
      <c r="J19" s="23"/>
      <c r="K19" s="50"/>
    </row>
    <row r="20" spans="1:11" ht="25.5" x14ac:dyDescent="0.2">
      <c r="A20" s="25" t="s">
        <v>3</v>
      </c>
      <c r="D20" s="126" t="s">
        <v>5</v>
      </c>
      <c r="E20" s="126"/>
      <c r="F20" s="126"/>
      <c r="G20" s="126"/>
      <c r="H20" s="126"/>
      <c r="I20" s="27" t="s">
        <v>350</v>
      </c>
    </row>
    <row r="21" spans="1:11" s="24" customFormat="1" ht="41.25" customHeight="1" thickBot="1" x14ac:dyDescent="0.25">
      <c r="A21" s="42" t="s">
        <v>345</v>
      </c>
      <c r="B21" s="50">
        <f>VLOOKUP(A21,(Sheet1!A1:B5),2,)</f>
        <v>50</v>
      </c>
      <c r="C21" s="22"/>
      <c r="D21" s="127" t="s">
        <v>38</v>
      </c>
      <c r="E21" s="127"/>
      <c r="F21" s="127"/>
      <c r="G21" s="127"/>
      <c r="H21" s="127"/>
      <c r="I21" s="40">
        <f>B21</f>
        <v>50</v>
      </c>
      <c r="J21" s="41" t="s">
        <v>341</v>
      </c>
    </row>
    <row r="22" spans="1:11" ht="15.75" customHeight="1" x14ac:dyDescent="0.2">
      <c r="D22" s="26"/>
      <c r="I22" s="115"/>
      <c r="J22" s="27" t="s">
        <v>339</v>
      </c>
    </row>
    <row r="23" spans="1:11" x14ac:dyDescent="0.2">
      <c r="A23" s="28"/>
      <c r="B23" s="28"/>
      <c r="C23" s="28"/>
      <c r="D23" s="29"/>
      <c r="E23" s="28"/>
      <c r="F23" s="28"/>
      <c r="G23" s="28"/>
      <c r="H23" s="28"/>
      <c r="I23" s="116"/>
      <c r="J23" s="49">
        <f>I9*20*0.01*I21*0.01</f>
        <v>5</v>
      </c>
    </row>
    <row r="24" spans="1:11" ht="25.5" x14ac:dyDescent="0.2">
      <c r="A24" s="25" t="s">
        <v>6</v>
      </c>
      <c r="D24" s="126" t="s">
        <v>7</v>
      </c>
      <c r="E24" s="126"/>
      <c r="F24" s="126"/>
      <c r="G24" s="126"/>
      <c r="H24" s="126"/>
      <c r="I24" s="27" t="s">
        <v>350</v>
      </c>
    </row>
    <row r="25" spans="1:11" ht="30" customHeight="1" thickBot="1" x14ac:dyDescent="0.25">
      <c r="C25" s="50"/>
      <c r="I25" s="40">
        <f>B36</f>
        <v>50</v>
      </c>
      <c r="J25" s="41" t="s">
        <v>341</v>
      </c>
    </row>
    <row r="26" spans="1:11" ht="27" customHeight="1" x14ac:dyDescent="0.2">
      <c r="A26" s="42" t="s">
        <v>345</v>
      </c>
      <c r="B26" s="50">
        <f>VLOOKUP(A26,(Sheet1!A1:B5),2,)</f>
        <v>50</v>
      </c>
      <c r="C26" s="28"/>
      <c r="D26" s="127" t="s">
        <v>259</v>
      </c>
      <c r="E26" s="127"/>
      <c r="F26" s="127"/>
      <c r="G26" s="127"/>
      <c r="H26" s="127"/>
      <c r="I26" s="117"/>
      <c r="J26" s="27" t="s">
        <v>339</v>
      </c>
    </row>
    <row r="27" spans="1:11" ht="24.75" customHeight="1" x14ac:dyDescent="0.2">
      <c r="A27" s="42" t="s">
        <v>345</v>
      </c>
      <c r="B27" s="50">
        <f>VLOOKUP(A27,(Sheet1!A1:B5),2,)</f>
        <v>50</v>
      </c>
      <c r="C27" s="48"/>
      <c r="D27" s="127" t="s">
        <v>260</v>
      </c>
      <c r="E27" s="127"/>
      <c r="F27" s="127"/>
      <c r="G27" s="127"/>
      <c r="H27" s="127"/>
      <c r="I27" s="118"/>
      <c r="J27" s="49">
        <f>I9*20*0.01*I25*0.01</f>
        <v>5</v>
      </c>
    </row>
    <row r="28" spans="1:11" ht="13.5" customHeight="1" x14ac:dyDescent="0.2">
      <c r="A28" s="42" t="s">
        <v>345</v>
      </c>
      <c r="B28" s="50">
        <f>VLOOKUP(A28,(Sheet1!A1:B5),2,)</f>
        <v>50</v>
      </c>
      <c r="C28" s="48"/>
      <c r="D28" s="127" t="s">
        <v>32</v>
      </c>
      <c r="E28" s="127"/>
      <c r="F28" s="127"/>
      <c r="G28" s="127"/>
      <c r="H28" s="127"/>
    </row>
    <row r="29" spans="1:11" ht="27.75" customHeight="1" x14ac:dyDescent="0.2">
      <c r="A29" s="42" t="s">
        <v>345</v>
      </c>
      <c r="B29" s="50">
        <f>VLOOKUP(A29,(Sheet1!A1:B5),2,)</f>
        <v>50</v>
      </c>
      <c r="C29" s="48"/>
      <c r="D29" s="127" t="s">
        <v>33</v>
      </c>
      <c r="E29" s="127"/>
      <c r="F29" s="127"/>
      <c r="G29" s="127"/>
      <c r="H29" s="127"/>
    </row>
    <row r="30" spans="1:11" ht="24" customHeight="1" x14ac:dyDescent="0.2">
      <c r="A30" s="42" t="s">
        <v>345</v>
      </c>
      <c r="B30" s="50">
        <f>VLOOKUP(A30,(Sheet1!A1:B5),2,)</f>
        <v>50</v>
      </c>
      <c r="C30" s="48"/>
      <c r="D30" s="127" t="s">
        <v>479</v>
      </c>
      <c r="E30" s="127"/>
      <c r="F30" s="127"/>
      <c r="G30" s="127"/>
      <c r="H30" s="127"/>
    </row>
    <row r="31" spans="1:11" ht="38.25" customHeight="1" x14ac:dyDescent="0.2">
      <c r="A31" s="42" t="s">
        <v>345</v>
      </c>
      <c r="B31" s="50">
        <f>VLOOKUP(A31,(Sheet1!A1:B5),2,)</f>
        <v>50</v>
      </c>
      <c r="C31" s="48"/>
      <c r="D31" s="127" t="s">
        <v>261</v>
      </c>
      <c r="E31" s="127"/>
      <c r="F31" s="127"/>
      <c r="G31" s="127"/>
      <c r="H31" s="127"/>
    </row>
    <row r="32" spans="1:11" ht="30.75" customHeight="1" x14ac:dyDescent="0.2">
      <c r="A32" s="42" t="s">
        <v>345</v>
      </c>
      <c r="B32" s="50">
        <f>VLOOKUP(A32,(Sheet1!A1:B5),2,)</f>
        <v>50</v>
      </c>
      <c r="C32" s="48"/>
      <c r="D32" s="127" t="s">
        <v>265</v>
      </c>
      <c r="E32" s="127"/>
      <c r="F32" s="127"/>
      <c r="G32" s="127"/>
      <c r="H32" s="127"/>
    </row>
    <row r="33" spans="1:11" ht="41.25" customHeight="1" x14ac:dyDescent="0.2">
      <c r="A33" s="42" t="s">
        <v>345</v>
      </c>
      <c r="B33" s="50">
        <f>VLOOKUP(A33,(Sheet1!A1:B5),2,)</f>
        <v>50</v>
      </c>
      <c r="C33" s="48"/>
      <c r="D33" s="127" t="s">
        <v>262</v>
      </c>
      <c r="E33" s="127"/>
      <c r="F33" s="127"/>
      <c r="G33" s="127"/>
      <c r="H33" s="127"/>
    </row>
    <row r="34" spans="1:11" ht="24.75" customHeight="1" x14ac:dyDescent="0.2">
      <c r="A34" s="42" t="s">
        <v>345</v>
      </c>
      <c r="B34" s="50">
        <f>VLOOKUP(A34,(Sheet1!A1:B5),2,)</f>
        <v>50</v>
      </c>
      <c r="C34" s="28"/>
      <c r="D34" s="127" t="s">
        <v>116</v>
      </c>
      <c r="E34" s="127"/>
      <c r="F34" s="127"/>
      <c r="G34" s="127"/>
      <c r="H34" s="127"/>
    </row>
    <row r="35" spans="1:11" ht="30.75" customHeight="1" x14ac:dyDescent="0.2">
      <c r="A35" s="42" t="s">
        <v>345</v>
      </c>
      <c r="B35" s="102">
        <f>VLOOKUP(A35,(Sheet1!A2:B6),2,)</f>
        <v>50</v>
      </c>
      <c r="C35" s="48"/>
      <c r="D35" s="122" t="s">
        <v>480</v>
      </c>
      <c r="E35" s="122"/>
      <c r="F35" s="122"/>
      <c r="G35" s="122"/>
      <c r="H35" s="122"/>
    </row>
    <row r="36" spans="1:11" ht="13.5" thickBot="1" x14ac:dyDescent="0.25">
      <c r="A36" s="52"/>
      <c r="B36" s="52">
        <f>AVERAGE(B26:B35)</f>
        <v>50</v>
      </c>
      <c r="C36" s="52"/>
      <c r="D36" s="52"/>
      <c r="E36" s="52"/>
      <c r="F36" s="52"/>
      <c r="G36" s="52"/>
      <c r="H36" s="52"/>
      <c r="I36" s="35"/>
      <c r="J36" s="35"/>
    </row>
    <row r="37" spans="1:11" ht="25.5" x14ac:dyDescent="0.2">
      <c r="A37" s="25" t="s">
        <v>8</v>
      </c>
      <c r="D37" s="115" t="s">
        <v>9</v>
      </c>
      <c r="E37" s="115"/>
      <c r="F37" s="115"/>
      <c r="G37" s="115"/>
      <c r="H37" s="115"/>
      <c r="I37" s="27" t="s">
        <v>350</v>
      </c>
    </row>
    <row r="38" spans="1:11" ht="38.25" customHeight="1" thickBot="1" x14ac:dyDescent="0.25">
      <c r="A38" s="42" t="s">
        <v>345</v>
      </c>
      <c r="B38" s="50">
        <f>VLOOKUP(A38,(Sheet1!A1:B5),2,)</f>
        <v>50</v>
      </c>
      <c r="C38" s="122" t="s">
        <v>48</v>
      </c>
      <c r="D38" s="122"/>
      <c r="E38" s="122"/>
      <c r="F38" s="122"/>
      <c r="G38" s="122"/>
      <c r="H38" s="122"/>
      <c r="I38" s="25">
        <f>B41</f>
        <v>50</v>
      </c>
      <c r="J38" s="41" t="s">
        <v>341</v>
      </c>
    </row>
    <row r="39" spans="1:11" ht="27" customHeight="1" x14ac:dyDescent="0.2">
      <c r="A39" s="42" t="s">
        <v>345</v>
      </c>
      <c r="B39" s="50">
        <f>VLOOKUP(A39,(Sheet1!A1:B5),2,)</f>
        <v>50</v>
      </c>
      <c r="C39" s="123" t="s">
        <v>49</v>
      </c>
      <c r="D39" s="123"/>
      <c r="E39" s="123"/>
      <c r="F39" s="123"/>
      <c r="G39" s="123"/>
      <c r="H39" s="123"/>
      <c r="I39" s="115"/>
      <c r="J39" s="27" t="s">
        <v>339</v>
      </c>
    </row>
    <row r="40" spans="1:11" ht="25.5" customHeight="1" x14ac:dyDescent="0.2">
      <c r="A40" s="42" t="s">
        <v>345</v>
      </c>
      <c r="B40" s="50">
        <f>VLOOKUP(A40,(Sheet1!A1:B5),2,)</f>
        <v>50</v>
      </c>
      <c r="C40" s="121" t="s">
        <v>50</v>
      </c>
      <c r="D40" s="121"/>
      <c r="E40" s="121"/>
      <c r="F40" s="121"/>
      <c r="G40" s="121"/>
      <c r="H40" s="121"/>
      <c r="I40" s="125"/>
      <c r="J40" s="49">
        <f>J27/20*30*I38*0.01</f>
        <v>3.75</v>
      </c>
    </row>
    <row r="41" spans="1:11" x14ac:dyDescent="0.2">
      <c r="B41" s="25">
        <f>AVERAGE(B38:B40)</f>
        <v>50</v>
      </c>
      <c r="K41" s="50"/>
    </row>
    <row r="42" spans="1:11" ht="10.5" customHeight="1" x14ac:dyDescent="0.2"/>
    <row r="43" spans="1:11" hidden="1" x14ac:dyDescent="0.2"/>
    <row r="44" spans="1:11" hidden="1" x14ac:dyDescent="0.2"/>
    <row r="45" spans="1:11" hidden="1" x14ac:dyDescent="0.2"/>
    <row r="46" spans="1:11" hidden="1" x14ac:dyDescent="0.2"/>
    <row r="47" spans="1:11" hidden="1" x14ac:dyDescent="0.2"/>
    <row r="48" spans="1:11" hidden="1" x14ac:dyDescent="0.2"/>
    <row r="49" spans="1:10" hidden="1" x14ac:dyDescent="0.2"/>
    <row r="50" spans="1:10" ht="35.25" customHeight="1" x14ac:dyDescent="0.2">
      <c r="A50" s="119" t="s">
        <v>377</v>
      </c>
      <c r="B50" s="119"/>
      <c r="C50" s="119"/>
      <c r="D50" s="119"/>
      <c r="E50" s="119"/>
      <c r="F50" s="119"/>
      <c r="G50" s="119"/>
      <c r="H50" s="119"/>
      <c r="I50" s="119"/>
    </row>
    <row r="51" spans="1:10" x14ac:dyDescent="0.2">
      <c r="A51" s="120" t="s">
        <v>460</v>
      </c>
      <c r="B51" s="127"/>
      <c r="C51" s="127"/>
      <c r="D51" s="127"/>
      <c r="E51" s="127"/>
      <c r="F51" s="127"/>
      <c r="G51" s="127"/>
      <c r="H51" s="127"/>
      <c r="I51" s="127"/>
      <c r="J51" s="127"/>
    </row>
  </sheetData>
  <sheetProtection password="C734" sheet="1" objects="1" scenarios="1"/>
  <mergeCells count="37">
    <mergeCell ref="A51:J51"/>
    <mergeCell ref="I26:I27"/>
    <mergeCell ref="D30:H30"/>
    <mergeCell ref="D28:H28"/>
    <mergeCell ref="D24:H24"/>
    <mergeCell ref="D26:H26"/>
    <mergeCell ref="D27:H27"/>
    <mergeCell ref="D29:H29"/>
    <mergeCell ref="I39:I40"/>
    <mergeCell ref="D37:H37"/>
    <mergeCell ref="D33:H33"/>
    <mergeCell ref="D34:H34"/>
    <mergeCell ref="D31:H31"/>
    <mergeCell ref="C38:H38"/>
    <mergeCell ref="C39:H39"/>
    <mergeCell ref="A50:I50"/>
    <mergeCell ref="A2:H2"/>
    <mergeCell ref="C8:H8"/>
    <mergeCell ref="D11:H11"/>
    <mergeCell ref="D10:H10"/>
    <mergeCell ref="F5:H5"/>
    <mergeCell ref="B5:E5"/>
    <mergeCell ref="A6:G6"/>
    <mergeCell ref="A4:H4"/>
    <mergeCell ref="C40:H40"/>
    <mergeCell ref="I22:I23"/>
    <mergeCell ref="D12:H12"/>
    <mergeCell ref="D18:H18"/>
    <mergeCell ref="D16:H16"/>
    <mergeCell ref="D13:H13"/>
    <mergeCell ref="D21:H21"/>
    <mergeCell ref="D14:H14"/>
    <mergeCell ref="D15:H15"/>
    <mergeCell ref="D20:H20"/>
    <mergeCell ref="D32:H32"/>
    <mergeCell ref="D17:H17"/>
    <mergeCell ref="D35:H35"/>
  </mergeCells>
  <phoneticPr fontId="1" type="noConversion"/>
  <dataValidations count="3">
    <dataValidation type="list" allowBlank="1" showInputMessage="1" showErrorMessage="1" errorTitle="Only increments of 10" sqref="J4" xr:uid="{00000000-0002-0000-0800-000000000000}">
      <formula1>ValidScores</formula1>
    </dataValidation>
    <dataValidation type="list" allowBlank="1" showInputMessage="1" showErrorMessage="1" sqref="A11:A18 A21 A38:A40 A26:A35" xr:uid="{00000000-0002-0000-0800-000001000000}">
      <formula1>VALIDANSWER</formula1>
    </dataValidation>
    <dataValidation type="list" allowBlank="1" showInputMessage="1" showErrorMessage="1" promptTitle="SELECT" sqref="A10" xr:uid="{00000000-0002-0000-0800-000002000000}">
      <formula1>VALIDANSWERS</formula1>
    </dataValidation>
  </dataValidations>
  <pageMargins left="0.75" right="0.75" top="1" bottom="1" header="0.5" footer="0.5"/>
  <pageSetup orientation="portrait"/>
  <headerFooter alignWithMargins="0">
    <oddHeader>&amp;A</oddHeader>
    <oddFooter>Page &amp;P of &amp;N</oddFooter>
  </headerFooter>
  <rowBreaks count="1" manualBreakCount="1">
    <brk id="2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Instructions</vt:lpstr>
      <vt:lpstr>Score List</vt:lpstr>
      <vt:lpstr>Sheet1</vt:lpstr>
      <vt:lpstr>Sample Metrics</vt:lpstr>
      <vt:lpstr>Item 1.1</vt:lpstr>
      <vt:lpstr>Item 1.2</vt:lpstr>
      <vt:lpstr>Item 1.3</vt:lpstr>
      <vt:lpstr>Item 1.4</vt:lpstr>
      <vt:lpstr>Item 1.5</vt:lpstr>
      <vt:lpstr>Item 2.1</vt:lpstr>
      <vt:lpstr>Item 2.2</vt:lpstr>
      <vt:lpstr>Item 2.3</vt:lpstr>
      <vt:lpstr>Item 2.4</vt:lpstr>
      <vt:lpstr>Item 2.5</vt:lpstr>
      <vt:lpstr>Item 2.6</vt:lpstr>
      <vt:lpstr>Item 2.7</vt:lpstr>
      <vt:lpstr>Item 3.1</vt:lpstr>
      <vt:lpstr>Item 3.2</vt:lpstr>
      <vt:lpstr>Item 3.3</vt:lpstr>
      <vt:lpstr>Item 3.4</vt:lpstr>
      <vt:lpstr>Item 3.5</vt:lpstr>
      <vt:lpstr>Item 3.6</vt:lpstr>
      <vt:lpstr>Summary Scores</vt:lpstr>
      <vt:lpstr>'Item 3.5'!Print_Area</vt:lpstr>
      <vt:lpstr>'Summary Scores'!Print_Area</vt:lpstr>
      <vt:lpstr>VALIDANSWER</vt:lpstr>
      <vt:lpstr>VALIDANSWERS</vt:lpstr>
      <vt:lpstr>ValidScores</vt:lpstr>
    </vt:vector>
  </TitlesOfParts>
  <Company>SLL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 Lemons</dc:creator>
  <cp:lastModifiedBy>Julie Ording</cp:lastModifiedBy>
  <cp:lastPrinted>2016-06-22T21:36:19Z</cp:lastPrinted>
  <dcterms:created xsi:type="dcterms:W3CDTF">2009-05-23T16:05:55Z</dcterms:created>
  <dcterms:modified xsi:type="dcterms:W3CDTF">2019-01-24T20:21:34Z</dcterms:modified>
</cp:coreProperties>
</file>